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2.xml" ContentType="application/vnd.openxmlformats-officedocument.spreadsheetml.table+xml"/>
  <Override PartName="/xl/drawings/drawing5.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7.xml" ContentType="application/vnd.openxmlformats-officedocument.drawing+xml"/>
  <Override PartName="/xl/slicers/slicer4.xml" ContentType="application/vnd.ms-excel.slicer+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tables/table3.xml" ContentType="application/vnd.openxmlformats-officedocument.spreadsheetml.table+xml"/>
  <Override PartName="/xl/drawings/drawing8.xml" ContentType="application/vnd.openxmlformats-officedocument.drawing+xml"/>
  <Override PartName="/xl/slicers/slicer5.xml" ContentType="application/vnd.ms-excel.slicer+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DE093A34-0B81-4499-979E-BCF3A2D96353}" xr6:coauthVersionLast="47" xr6:coauthVersionMax="47" xr10:uidLastSave="{00000000-0000-0000-0000-000000000000}"/>
  <bookViews>
    <workbookView xWindow="28680" yWindow="-120" windowWidth="29040" windowHeight="15120" tabRatio="746" xr2:uid="{00000000-000D-0000-FFFF-FFFF00000000}"/>
  </bookViews>
  <sheets>
    <sheet name="Hintergrund" sheetId="265" r:id="rId1"/>
    <sheet name="Inhaltsübersicht" sheetId="132" r:id="rId2"/>
    <sheet name="Dashboard VM" sheetId="281" r:id="rId3"/>
    <sheet name="Tabelle VM" sheetId="145" r:id="rId4"/>
    <sheet name="Sheet1" sheetId="472" state="hidden" r:id="rId5"/>
    <sheet name="Sheet3" sheetId="473" state="hidden" r:id="rId6"/>
    <sheet name="_VM" sheetId="429" state="hidden" r:id="rId7"/>
    <sheet name="Dashboard bTH" sheetId="174" r:id="rId8"/>
    <sheet name="pivot Db bTH" sheetId="293" state="hidden" r:id="rId9"/>
    <sheet name="Tabelle bTH" sheetId="160" r:id="rId10"/>
    <sheet name="_bTH" sheetId="433" state="hidden" r:id="rId11"/>
    <sheet name="Dashboard Entwicklung bTH" sheetId="280" r:id="rId12"/>
    <sheet name="pivot Db E bTH" sheetId="290" state="hidden" r:id="rId13"/>
    <sheet name="_bTH_QUANT_since142" sheetId="439" state="hidden" r:id="rId14"/>
    <sheet name="Dashboard pTH" sheetId="148" r:id="rId15"/>
    <sheet name="pivot Db pTH" sheetId="291" state="hidden" r:id="rId16"/>
    <sheet name="Tabelle pTH" sheetId="147" r:id="rId17"/>
    <sheet name="_pTH" sheetId="435" state="hidden" r:id="rId18"/>
    <sheet name="Dashboard Anteile VM pTH" sheetId="340" r:id="rId19"/>
    <sheet name="pivot Db A VM pTH" sheetId="292" state="hidden" r:id="rId20"/>
    <sheet name="Tabelle Betriebszahlen VM TH" sheetId="91" r:id="rId21"/>
    <sheet name="_NBNR" sheetId="425" state="hidden" r:id="rId22"/>
    <sheet name="Tabelle Anwendungszahlen VM TH" sheetId="94" r:id="rId23"/>
    <sheet name="_NABAW" sheetId="427" state="hidden" r:id="rId24"/>
    <sheet name="Tabelle Plausibilisierung VM" sheetId="266" r:id="rId25"/>
    <sheet name="_VMV" sheetId="437" state="hidden" r:id="rId26"/>
    <sheet name="Tabelle Kennzahlen bTH" sheetId="133" r:id="rId27"/>
    <sheet name="_bTH_KENN" sheetId="431" state="hidden" r:id="rId28"/>
    <sheet name="Slicer" sheetId="248" state="hidden" r:id="rId29"/>
    <sheet name="Berichtsjahr" sheetId="251" state="hidden" r:id="rId30"/>
    <sheet name="_14" sheetId="453" state="hidden" r:id="rId31"/>
    <sheet name="_15" sheetId="455" state="hidden" r:id="rId32"/>
    <sheet name="_30" sheetId="457" state="hidden" r:id="rId33"/>
    <sheet name="_31" sheetId="459" state="hidden" r:id="rId34"/>
    <sheet name="_32" sheetId="461" state="hidden" r:id="rId35"/>
    <sheet name="_34" sheetId="463" state="hidden" r:id="rId36"/>
    <sheet name="_51" sheetId="465" state="hidden" r:id="rId37"/>
    <sheet name="_53" sheetId="467" state="hidden" r:id="rId38"/>
    <sheet name="_54" sheetId="469" state="hidden" r:id="rId39"/>
    <sheet name="_71" sheetId="471" state="hidden" r:id="rId40"/>
    <sheet name="_Huhn" sheetId="443" state="hidden" r:id="rId41"/>
    <sheet name="_Pute" sheetId="445" state="hidden" r:id="rId42"/>
    <sheet name="_Rind" sheetId="447" state="hidden" r:id="rId43"/>
    <sheet name="_Schwein" sheetId="449" state="hidden" r:id="rId44"/>
    <sheet name="_VM_KATABE" sheetId="441" state="hidden" r:id="rId45"/>
    <sheet name="Sheet2" sheetId="420" state="hidden" r:id="rId46"/>
    <sheet name="_NBNR_PERIOD" sheetId="422" state="hidden" r:id="rId47"/>
    <sheet name="_NBNR_JV" sheetId="451" state="hidden" r:id="rId48"/>
  </sheets>
  <definedNames>
    <definedName name="_xlcn.WorksheetConnection_AntibiotikaVerbrauchsmengen_und_Therapiehäufigkeit_2023_knime.xlsxNutzungsart1" hidden="1">Nutzungsart[]</definedName>
    <definedName name="_xlcn.WorksheetConnection_AntibiotikaVerbrauchsmengen_und_Therapiehäufigkeit_2023_knime.xlsxNutzungsartMinimierung1" hidden="1">NutzungsartMinimierung[]</definedName>
    <definedName name="_xlcn.WorksheetConnection_AntibiotikaVerbrauchsmengen_und_Therapiehäufigkeit_2023_knime.xlsxpTH1" hidden="1">pTH[]</definedName>
    <definedName name="_xlcn.WorksheetConnection_AntibiotikaVerbrauchsmengen_und_Therapiehäufigkeit_2023_knime.xlsxTable81" hidden="1">Table8[]</definedName>
    <definedName name="_xlcn.WorksheetConnection_AntibiotikaVerbrauchsmengen_und_Therapiehäufigkeit_2023_knime.xlsxVM1" hidden="1">VM[]</definedName>
    <definedName name="_xlcn.WorksheetConnection_AntibiotikaVerbrauchsmengen_und_Therapiehäufigkeit_2023_knime.xlsxWirkstoffklasse1" hidden="1">Wirkstoffklasse[]</definedName>
    <definedName name="_xlcn.WorksheetConnection_AntibiotikaVerbrauchsmengen_und_Therapiehäufigkeit_2024_knime.xlsxAMEG1" hidden="1">AMEG[]</definedName>
    <definedName name="AMEG_Kategorien">Inhaltsübersicht!$B$32:$C$39</definedName>
    <definedName name="Berechnungsmodus_der_Therapiehäufigkeit">Inhaltsübersicht!$B$25:$C$29</definedName>
    <definedName name="Berichtsjahr">Berichtsjahr!$A$1</definedName>
    <definedName name="Slicer_AMEG">#N/A</definedName>
    <definedName name="Slicer_AMEG1">#N/A</definedName>
    <definedName name="Slicer_AMEG2">#N/A</definedName>
    <definedName name="Slicer_Berechnungsmodus">#N/A</definedName>
    <definedName name="Slicer_Berechnungsmodus1">#N/A</definedName>
    <definedName name="Slicer_Kategorie1">#N/A</definedName>
    <definedName name="Slicer_Nutzungsart">#N/A</definedName>
    <definedName name="Slicer_Nutzungsart1">#N/A</definedName>
    <definedName name="Slicer_Nutzungsart21">#N/A</definedName>
    <definedName name="Slicer_Nutzungsart3">#N/A</definedName>
    <definedName name="Slicer_Nutzungsart4">#N/A</definedName>
    <definedName name="Slicer_Tierart">#N/A</definedName>
    <definedName name="Slicer_Tierart11">#N/A</definedName>
    <definedName name="Slicer_Tierart2">#N/A</definedName>
    <definedName name="Slicer_Wirkstoffklasse11">#N/A</definedName>
    <definedName name="Slicer_Wirkstoffklasse2">#N/A</definedName>
    <definedName name="Überblick_über_die_enthaltenen_Tabellenblätter">Inhaltsübersicht!$B$9:$C$20</definedName>
  </definedNames>
  <calcPr calcId="191029"/>
  <pivotCaches>
    <pivotCache cacheId="0" r:id="rId49"/>
    <pivotCache cacheId="1" r:id="rId50"/>
    <pivotCache cacheId="2" r:id="rId51"/>
    <pivotCache cacheId="3" r:id="rId52"/>
    <pivotCache cacheId="4" r:id="rId53"/>
    <pivotCache cacheId="5" r:id="rId54"/>
    <pivotCache cacheId="13" r:id="rId55"/>
    <pivotCache cacheId="16" r:id="rId56"/>
    <pivotCache cacheId="19" r:id="rId57"/>
  </pivotCaches>
  <extLst>
    <ext xmlns:x14="http://schemas.microsoft.com/office/spreadsheetml/2009/9/main" uri="{876F7934-8845-4945-9796-88D515C7AA90}">
      <x14:pivotCaches>
        <pivotCache cacheId="12" r:id="rId58"/>
      </x14:pivotCaches>
    </ext>
    <ext xmlns:x14="http://schemas.microsoft.com/office/spreadsheetml/2009/9/main" uri="{BBE1A952-AA13-448e-AADC-164F8A28A991}">
      <x14:slicerCaches>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AMEG" name="AMEG" connection="WorksheetConnection_Antibiotika-Verbrauchsmengen_und_Therapiehäufigkeit_2024_knime.xlsx!AMEG"/>
          <x15:modelTable id="Wirkstoffklasse" name="Wirkstoffklasse" connection="WorksheetConnection_Antibiotika-Verbrauchsmengen_und_Therapiehäufigkeit_2023_knime.xlsx!Wirkstoffklasse"/>
          <x15:modelTable id="VM" name="VM" connection="WorksheetConnection_Antibiotika-Verbrauchsmengen_und_Therapiehäufigkeit_2023_knime.xlsx!VM"/>
          <x15:modelTable id="Table8" name="Table8" connection="WorksheetConnection_Antibiotika-Verbrauchsmengen_und_Therapiehäufigkeit_2023_knime.xlsx!Table8"/>
          <x15:modelTable id="pTH" name="pTH" connection="WorksheetConnection_Antibiotika-Verbrauchsmengen_und_Therapiehäufigkeit_2023_knime.xlsx!pTH"/>
          <x15:modelTable id="NutzungsartMinimierung" name="NutzungsartMinimierung" connection="WorksheetConnection_Antibiotika-Verbrauchsmengen_und_Therapiehäufigkeit_2023_knime.xlsx!NutzungsartMinimierung"/>
          <x15:modelTable id="Nutzungsart" name="Nutzungsart" connection="WorksheetConnection_Antibiotika-Verbrauchsmengen_und_Therapiehäufigkeit_2023_knime.xlsx!Nutzungsart"/>
        </x15:modelTables>
        <x15:modelRelationships>
          <x15:modelRelationship fromTable="VM" fromColumn="Nutzungsart" toTable="NutzungsartMinimierung" toColumn="Nutzungsart"/>
          <x15:modelRelationship fromTable="VM" fromColumn="Wirkstoffklasse" toTable="Wirkstoffklasse" toColumn="Wirkstoffklasse"/>
          <x15:modelRelationship fromTable="VM" fromColumn="AMEG" toTable="AMEG" toColumn="AMEG"/>
          <x15:modelRelationship fromTable="pTH" fromColumn="Nutzungsart" toTable="NutzungsartMinimierung" toColumn="Nutzungsart"/>
          <x15:modelRelationship fromTable="pTH" fromColumn="Wirkstoffklasse" toTable="Wirkstoffklasse" toColumn="Wirkstoffklasse"/>
          <x15:modelRelationship fromTable="pTH" fromColumn="AMEG" toTable="AMEG" toColumn="AMEG"/>
          <x15:modelRelationship fromTable="Table8" fromColumn="Nutzungsart" toTable="NutzungsartMinimierung" toColumn="Nutzungsart"/>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93" l="1"/>
  <c r="B2" i="133" l="1"/>
  <c r="D7" i="266"/>
  <c r="C7" i="266"/>
  <c r="B7" i="266"/>
  <c r="B2" i="266"/>
  <c r="B2" i="94"/>
  <c r="B2" i="91"/>
  <c r="A35" i="292"/>
  <c r="A31" i="292"/>
  <c r="C25" i="292"/>
  <c r="B2" i="340"/>
  <c r="B2" i="147"/>
  <c r="A38" i="291"/>
  <c r="B34" i="291"/>
  <c r="A34" i="291"/>
  <c r="B33" i="291"/>
  <c r="A33" i="291"/>
  <c r="B2" i="148"/>
  <c r="A47" i="290"/>
  <c r="B2" i="280"/>
  <c r="B2" i="160"/>
  <c r="A58" i="293"/>
  <c r="B2" i="174"/>
  <c r="B2" i="145"/>
  <c r="B2" i="281"/>
  <c r="B25" i="292"/>
  <c r="A25" i="29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92F942-2F87-460F-A863-FBA20ECBF44F}"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1C06C95B-3FEF-484C-B02E-3AB844C3B1FA}" name="WorksheetConnection_Antibiotika-Verbrauchsmengen_und_Therapiehäufigkeit_2023_knime.xlsx!Nutzungsart" type="102" refreshedVersion="7" minRefreshableVersion="5">
    <extLst>
      <ext xmlns:x15="http://schemas.microsoft.com/office/spreadsheetml/2010/11/main" uri="{DE250136-89BD-433C-8126-D09CA5730AF9}">
        <x15:connection id="Nutzungsart">
          <x15:rangePr sourceName="_xlcn.WorksheetConnection_AntibiotikaVerbrauchsmengen_und_Therapiehäufigkeit_2023_knime.xlsxNutzungsart1"/>
        </x15:connection>
      </ext>
    </extLst>
  </connection>
  <connection id="3" xr16:uid="{06BB13B2-4D3A-4EB7-9709-B4F7081D9FC1}" name="WorksheetConnection_Antibiotika-Verbrauchsmengen_und_Therapiehäufigkeit_2023_knime.xlsx!NutzungsartMinimierung" type="102" refreshedVersion="7" minRefreshableVersion="5">
    <extLst>
      <ext xmlns:x15="http://schemas.microsoft.com/office/spreadsheetml/2010/11/main" uri="{DE250136-89BD-433C-8126-D09CA5730AF9}">
        <x15:connection id="NutzungsartMinimierung">
          <x15:rangePr sourceName="_xlcn.WorksheetConnection_AntibiotikaVerbrauchsmengen_und_Therapiehäufigkeit_2023_knime.xlsxNutzungsartMinimierung1"/>
        </x15:connection>
      </ext>
    </extLst>
  </connection>
  <connection id="4" xr16:uid="{08F19AE5-29AA-4BD0-A9B8-0D7AF5BFB17A}" name="WorksheetConnection_Antibiotika-Verbrauchsmengen_und_Therapiehäufigkeit_2023_knime.xlsx!pTH" type="102" refreshedVersion="7" minRefreshableVersion="5">
    <extLst>
      <ext xmlns:x15="http://schemas.microsoft.com/office/spreadsheetml/2010/11/main" uri="{DE250136-89BD-433C-8126-D09CA5730AF9}">
        <x15:connection id="pTH" autoDelete="1">
          <x15:rangePr sourceName="_xlcn.WorksheetConnection_AntibiotikaVerbrauchsmengen_und_Therapiehäufigkeit_2023_knime.xlsxpTH1"/>
        </x15:connection>
      </ext>
    </extLst>
  </connection>
  <connection id="5" xr16:uid="{10B884F1-F83A-4F7A-BCE4-760DB15BD9BB}" name="WorksheetConnection_Antibiotika-Verbrauchsmengen_und_Therapiehäufigkeit_2023_knime.xlsx!Table8" type="102" refreshedVersion="7" minRefreshableVersion="5">
    <extLst>
      <ext xmlns:x15="http://schemas.microsoft.com/office/spreadsheetml/2010/11/main" uri="{DE250136-89BD-433C-8126-D09CA5730AF9}">
        <x15:connection id="Table8">
          <x15:rangePr sourceName="_xlcn.WorksheetConnection_AntibiotikaVerbrauchsmengen_und_Therapiehäufigkeit_2023_knime.xlsxTable81"/>
        </x15:connection>
      </ext>
    </extLst>
  </connection>
  <connection id="6" xr16:uid="{80C7CCD2-A5D1-46CF-9420-071142F87399}" name="WorksheetConnection_Antibiotika-Verbrauchsmengen_und_Therapiehäufigkeit_2023_knime.xlsx!VM" type="102" refreshedVersion="7" minRefreshableVersion="5">
    <extLst>
      <ext xmlns:x15="http://schemas.microsoft.com/office/spreadsheetml/2010/11/main" uri="{DE250136-89BD-433C-8126-D09CA5730AF9}">
        <x15:connection id="VM" autoDelete="1">
          <x15:rangePr sourceName="_xlcn.WorksheetConnection_AntibiotikaVerbrauchsmengen_und_Therapiehäufigkeit_2023_knime.xlsxVM1"/>
        </x15:connection>
      </ext>
    </extLst>
  </connection>
  <connection id="7" xr16:uid="{D5AFCE76-54EC-4118-B07A-25D05954B7E4}" name="WorksheetConnection_Antibiotika-Verbrauchsmengen_und_Therapiehäufigkeit_2023_knime.xlsx!Wirkstoffklasse" type="102" refreshedVersion="7" minRefreshableVersion="5">
    <extLst>
      <ext xmlns:x15="http://schemas.microsoft.com/office/spreadsheetml/2010/11/main" uri="{DE250136-89BD-433C-8126-D09CA5730AF9}">
        <x15:connection id="Wirkstoffklasse">
          <x15:rangePr sourceName="_xlcn.WorksheetConnection_AntibiotikaVerbrauchsmengen_und_Therapiehäufigkeit_2023_knime.xlsxWirkstoffklasse1"/>
        </x15:connection>
      </ext>
    </extLst>
  </connection>
  <connection id="8" xr16:uid="{6D05CB09-EB25-4F57-8B02-39296D051E97}" name="WorksheetConnection_Antibiotika-Verbrauchsmengen_und_Therapiehäufigkeit_2024_knime.xlsx!AMEG" type="102" refreshedVersion="7" minRefreshableVersion="5">
    <extLst>
      <ext xmlns:x15="http://schemas.microsoft.com/office/spreadsheetml/2010/11/main" uri="{DE250136-89BD-433C-8126-D09CA5730AF9}">
        <x15:connection id="AMEG">
          <x15:rangePr sourceName="_xlcn.WorksheetConnection_AntibiotikaVerbrauchsmengen_und_Therapiehäufigkeit_2024_knime.xlsxAMEG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
    <s v="ThisWorkbookDataModel"/>
    <s v="{[pTH].[Berechnungsmodus].&amp;[TAMGÄndG (2022)]}"/>
    <s v="{[VM].[Kategorie].&amp;[Minimierung]}"/>
    <s v="{[VM].[Nutzungsart].&amp;[Ferkel],[VM].[Nutzungsart].&amp;[Mastputen],[VM].[Nutzungsart].&amp;[Milchkühe],[VM].[Nutzungsart].&amp;[Junghennen],[VM].[Nutzungsart].&amp;[Legehennen],[VM].[Nutzungsart].&amp;[Masthühner],[VM].[Nutzungsart].&amp;[Saugferkel],[VM].[Nutzungsart].&amp;[Mastschweine],[VM].[Nutzungsart].&amp;[Zuchtschweine],[VM].[Nutzungsart].&amp;[Kälber, zugegangen]}"/>
    <s v="{[VM].[Jahr].&amp;[2024]}"/>
    <s v="{[pTH].[Jahr].&amp;[2024]}"/>
  </metadataStrings>
  <mdxMetadata count="5">
    <mdx n="0" f="s">
      <ms ns="1" c="0"/>
    </mdx>
    <mdx n="0" f="s">
      <ms ns="2" c="0"/>
    </mdx>
    <mdx n="0" f="s">
      <ms ns="3" c="0"/>
    </mdx>
    <mdx n="0" f="s">
      <ms ns="4" c="0"/>
    </mdx>
    <mdx n="0" f="s">
      <ms ns="5" c="0"/>
    </mdx>
  </mdxMetadata>
  <valueMetadata count="5">
    <bk>
      <rc t="1" v="0"/>
    </bk>
    <bk>
      <rc t="1" v="1"/>
    </bk>
    <bk>
      <rc t="1" v="2"/>
    </bk>
    <bk>
      <rc t="1" v="3"/>
    </bk>
    <bk>
      <rc t="1" v="4"/>
    </bk>
  </valueMetadata>
</metadata>
</file>

<file path=xl/sharedStrings.xml><?xml version="1.0" encoding="utf-8"?>
<sst xmlns="http://schemas.openxmlformats.org/spreadsheetml/2006/main" count="24594" uniqueCount="706">
  <si>
    <t>PERIOD</t>
  </si>
  <si>
    <t>Jahr</t>
  </si>
  <si>
    <t>Halbjahr</t>
  </si>
  <si>
    <t>TA</t>
  </si>
  <si>
    <t>Tierart</t>
  </si>
  <si>
    <t>FORM</t>
  </si>
  <si>
    <t>Nutzungsart</t>
  </si>
  <si>
    <t>KATABE</t>
  </si>
  <si>
    <t>Rind</t>
  </si>
  <si>
    <t>Milchkühe</t>
  </si>
  <si>
    <t>Minimierung</t>
  </si>
  <si>
    <t>Aminoglykoside</t>
  </si>
  <si>
    <t>Beobachtung</t>
  </si>
  <si>
    <t>Fenicole</t>
  </si>
  <si>
    <t>Fluorchinolone</t>
  </si>
  <si>
    <t>Lincosamide</t>
  </si>
  <si>
    <t>Makrolide</t>
  </si>
  <si>
    <t>Penicilline</t>
  </si>
  <si>
    <t>Sulfonamide</t>
  </si>
  <si>
    <t>Tetrazykline</t>
  </si>
  <si>
    <t>Kälber, zugegangen</t>
  </si>
  <si>
    <t>Sonstige Rinder</t>
  </si>
  <si>
    <t>Kälber, eigene Aufzucht</t>
  </si>
  <si>
    <t>Mastrinder</t>
  </si>
  <si>
    <t>Pleuromutiline</t>
  </si>
  <si>
    <t>Schwein</t>
  </si>
  <si>
    <t>Saugferkel</t>
  </si>
  <si>
    <t>Ferkel</t>
  </si>
  <si>
    <t>Mastschweine</t>
  </si>
  <si>
    <t>Zuchtschweine</t>
  </si>
  <si>
    <t>Sonstige Schweine</t>
  </si>
  <si>
    <t>Huhn</t>
  </si>
  <si>
    <t>Masthühner</t>
  </si>
  <si>
    <t>Legehennen</t>
  </si>
  <si>
    <t>Junghennen</t>
  </si>
  <si>
    <t>Sonstige Hühner</t>
  </si>
  <si>
    <t>Pute</t>
  </si>
  <si>
    <t>Mastputen</t>
  </si>
  <si>
    <t>Sonstige Puten</t>
  </si>
  <si>
    <t>Rinder im Transit</t>
  </si>
  <si>
    <t>Schweine im Transit</t>
  </si>
  <si>
    <t>Hühner-Eintagsküken</t>
  </si>
  <si>
    <t>Puten-Eintagsküken</t>
  </si>
  <si>
    <t>AMEG</t>
  </si>
  <si>
    <t>B</t>
  </si>
  <si>
    <t>C</t>
  </si>
  <si>
    <t>D</t>
  </si>
  <si>
    <t>Wirkstoffklasse</t>
  </si>
  <si>
    <t>Row Labels</t>
  </si>
  <si>
    <t>Grand Total</t>
  </si>
  <si>
    <t>Column Labels</t>
  </si>
  <si>
    <t>Gesamt</t>
  </si>
  <si>
    <t>0-Meldung</t>
  </si>
  <si>
    <t>TH &gt; 0</t>
  </si>
  <si>
    <t>TH = 0</t>
  </si>
  <si>
    <t>K1_BVL</t>
  </si>
  <si>
    <t>K1_BfR</t>
  </si>
  <si>
    <t>K2_BVL</t>
  </si>
  <si>
    <t>K2_BfR</t>
  </si>
  <si>
    <t>Berechnungsmodus</t>
  </si>
  <si>
    <t>Verbrauchsmenge</t>
  </si>
  <si>
    <t>Verbrauchsmengen</t>
  </si>
  <si>
    <t>Therapiehäufigkeiten</t>
  </si>
  <si>
    <t>Mit ABE</t>
  </si>
  <si>
    <t>Ohne ABE</t>
  </si>
  <si>
    <t>Ein (%)</t>
  </si>
  <si>
    <t>Ein</t>
  </si>
  <si>
    <t>Kategorie</t>
  </si>
  <si>
    <t>TH</t>
  </si>
  <si>
    <t>Cefoperazon</t>
  </si>
  <si>
    <t>Ceftiofur</t>
  </si>
  <si>
    <t>Cefquinom</t>
  </si>
  <si>
    <t>Danofloxacin</t>
  </si>
  <si>
    <t>Enrofloxacin</t>
  </si>
  <si>
    <t>Marbofloxacin</t>
  </si>
  <si>
    <t>Colistin</t>
  </si>
  <si>
    <t>Dihydrostreptomycin</t>
  </si>
  <si>
    <t>Framycetin</t>
  </si>
  <si>
    <t>Gentamicin</t>
  </si>
  <si>
    <t>Kanamycin</t>
  </si>
  <si>
    <t>Neomycin</t>
  </si>
  <si>
    <t>Paromomycin</t>
  </si>
  <si>
    <t>Cefalexin</t>
  </si>
  <si>
    <t>Cefalonium</t>
  </si>
  <si>
    <t>Cefapirin</t>
  </si>
  <si>
    <t>Florfenicol</t>
  </si>
  <si>
    <t>Thiamphenicol</t>
  </si>
  <si>
    <t>Lincomycin</t>
  </si>
  <si>
    <t>Gamithromycin</t>
  </si>
  <si>
    <t>Tildipirosin</t>
  </si>
  <si>
    <t>Tilmicosin</t>
  </si>
  <si>
    <t>Tulathromycin</t>
  </si>
  <si>
    <t>Tylosin</t>
  </si>
  <si>
    <t>Spectinomycin</t>
  </si>
  <si>
    <t>Trimethoprim</t>
  </si>
  <si>
    <t>Amoxicillin</t>
  </si>
  <si>
    <t>Ampicillin</t>
  </si>
  <si>
    <t>Benzylpenicillin</t>
  </si>
  <si>
    <t>Cloxacillin</t>
  </si>
  <si>
    <t>Nafcillin</t>
  </si>
  <si>
    <t>Oxacillin</t>
  </si>
  <si>
    <t>Sulfadiazin</t>
  </si>
  <si>
    <t>Sulfadimethoxin</t>
  </si>
  <si>
    <t>Sulfadimidin</t>
  </si>
  <si>
    <t>Sulfadoxin</t>
  </si>
  <si>
    <t>Sulfathiazol</t>
  </si>
  <si>
    <t>Chlortetracyclin</t>
  </si>
  <si>
    <t>Doxycyclin</t>
  </si>
  <si>
    <t>Oxytetracyclin</t>
  </si>
  <si>
    <t>Tetracyclin</t>
  </si>
  <si>
    <t>Apramycin</t>
  </si>
  <si>
    <t>Sulfamethoxazol</t>
  </si>
  <si>
    <t>Tiamulin</t>
  </si>
  <si>
    <t>Phenoxymethylpenicillin</t>
  </si>
  <si>
    <t>Sulfaclozin</t>
  </si>
  <si>
    <t>Clindamycin</t>
  </si>
  <si>
    <t>Pirlimycin</t>
  </si>
  <si>
    <t>Hintergrund</t>
  </si>
  <si>
    <t>Beschreibung</t>
  </si>
  <si>
    <t>Tabellenblatt</t>
  </si>
  <si>
    <t>Aus</t>
  </si>
  <si>
    <t>TH (%)</t>
  </si>
  <si>
    <t>Hj.</t>
  </si>
  <si>
    <t>Imp</t>
  </si>
  <si>
    <t>Therapiehäufigkeit</t>
  </si>
  <si>
    <t>Kennzahl 1</t>
  </si>
  <si>
    <t>Kennzahl 2</t>
  </si>
  <si>
    <t>BVL</t>
  </si>
  <si>
    <t>BfR</t>
  </si>
  <si>
    <t>(All)</t>
  </si>
  <si>
    <t>Wirkstoff</t>
  </si>
  <si>
    <t>Sum of Verbrauchsmenge</t>
  </si>
  <si>
    <t>Populationsweite Therapiehäufigkeit</t>
  </si>
  <si>
    <t>Sum of Populationsweite Therapiehäufigkeit</t>
  </si>
  <si>
    <t>TAMGÄndG (2022)</t>
  </si>
  <si>
    <t>25 %-Quantil</t>
  </si>
  <si>
    <t>50 %-Quantil</t>
  </si>
  <si>
    <t>75 %-Quantil</t>
  </si>
  <si>
    <t>90 %-Quantil</t>
  </si>
  <si>
    <t>1. Hj.</t>
  </si>
  <si>
    <t>2. Hj.</t>
  </si>
  <si>
    <t xml:space="preserve"> 25 %</t>
  </si>
  <si>
    <t xml:space="preserve"> 50 %</t>
  </si>
  <si>
    <t xml:space="preserve"> 75 %</t>
  </si>
  <si>
    <t xml:space="preserve"> 90 %</t>
  </si>
  <si>
    <t>17. AMGÄndG (2021)</t>
  </si>
  <si>
    <t>16. AMGÄndG (2013)</t>
  </si>
  <si>
    <t>Berechnungsmodus der Therapiehäufigkeit</t>
  </si>
  <si>
    <t>Erläuterung</t>
  </si>
  <si>
    <t>A (Vermeiden)</t>
  </si>
  <si>
    <t>B (Beschränken)</t>
  </si>
  <si>
    <t>C (Vorsicht)</t>
  </si>
  <si>
    <t>D (Sorgfalt)</t>
  </si>
  <si>
    <r>
      <rPr>
        <vertAlign val="superscript"/>
        <sz val="9"/>
        <color rgb="FF000000"/>
        <rFont val="Calibri"/>
        <family val="2"/>
      </rPr>
      <t>a</t>
    </r>
    <r>
      <rPr>
        <sz val="9"/>
        <color indexed="8"/>
        <rFont val="Calibri"/>
        <family val="2"/>
      </rPr>
      <t xml:space="preserve"> European Medicines Agency (EMA). Infografik: Kategorisierung von Antibiotika zur Anwendung bei Tieren für den sorgfältigen und verantwortungsvollen Einsatz. https://www.ema.europa.eu/de/documents/report/infographic-categorisation-antibiotics-use-animals-prudent-responsible-use_de.pdf </t>
    </r>
  </si>
  <si>
    <r>
      <rPr>
        <vertAlign val="superscript"/>
        <sz val="9"/>
        <color rgb="FF000000"/>
        <rFont val="Calibri"/>
        <family val="2"/>
      </rPr>
      <t>b</t>
    </r>
    <r>
      <rPr>
        <sz val="9"/>
        <color indexed="8"/>
        <rFont val="Calibri"/>
        <family val="2"/>
      </rPr>
      <t xml:space="preserve"> Die meisten Wirkstoffe der Kategorie A stehen im Anhang der Durchführungsverordnung (EU) 2022/1255 und dürfen daher bei Tieren nicht angewendet werden.</t>
    </r>
  </si>
  <si>
    <t>Gesetz zur Änderung des Tierarzneimittelgesetzes zur Erhebung von Daten über antibiotisch wirksame Arzneimittel und zur Änderung weiterer Vorschriften (TAMGÄndG); Verordnung vom 21.12.2022 (BGBl. I S. 2852, Nr. 57).
    ‒ seit 2023 gültige Regelung
    ‒ Wirkstoffe bestimmter Kombinationspräparate gehen nur einfach in die Berechung ein
    ‒ Faktor drei für Wirkstoffe der AMEG-Kategorie B
    ‒ Festlegung der Wirkungstage für Long-Acting- und One-Shot-Präparate</t>
  </si>
  <si>
    <t>Siebzehntes Gesetz zur Änderung des Arzneimittelgesetzes; Gesetz vom 10.08.2021 (BGBl. I S. 3519, Nr. 53).
    ‒ gültig in 2022
    ‒ Wirkstoffe bestimmter Kombinationspräparate gehen nur einfach in die Berechung ein</t>
  </si>
  <si>
    <t xml:space="preserve">Sechzehntes Gesetz zur Änderung des Arzneimittelgesetzes; Gesetz vom 10.10.2013 BGBl. I S. 3813, 2014 I 272.
    ‒ gültig von 2014 bis 2021
    ‒ alle Wirkstoffe gehen einzeln in die Berechnung ein </t>
  </si>
  <si>
    <t>Tabelle mit den populationsweiten Therapiehäufigkeiten in Tagen je Nutzungsart in der Antibiotika-Minimierung und Wirkstoff für das Jahr 2023.
Filterung der Tabelle nach
    ‒ Tierart
    ‒ Nutzungsart
    ‒ AMEG-Kategorie (siehe unten)
    ‒ Wirkstoffklasse
    ‒ Wirkstoff
Zudem kann der Berechnungsmodus für die Therapiehäufigkeit (siehe unten) ausgewählt werden.</t>
  </si>
  <si>
    <t>Tabelle mit ausgewählten Quantile der halbjährlichen betrieblichen Therapiehäufigkeiten (25 %-, 50 %-, 75 %- und 90 %-Quantil) in den Nutzungsarten in der Antibiotika-Minimierung für beide Halbjahre 2023.
Filterung der Tabelle nach
    ‒ Halbjahr
    ‒ Tierart
    ‒ Nutzungsart
Zudem kann der Berechnungsmodus für die Therapiehäufigkeit (siehe unten) ausgewählt werden.</t>
  </si>
  <si>
    <t>Überblick über die enthaltenen Tabellenblätter</t>
  </si>
  <si>
    <t>Gesetz</t>
  </si>
  <si>
    <r>
      <t>AMEG-Kategorien</t>
    </r>
    <r>
      <rPr>
        <vertAlign val="superscript"/>
        <sz val="11"/>
        <rFont val="Calibri"/>
        <family val="2"/>
      </rPr>
      <t>a</t>
    </r>
  </si>
  <si>
    <t>– Berechnungsmodus der Therapiehäufigkeit</t>
  </si>
  <si>
    <t>– AMEG-Kategorien</t>
  </si>
  <si>
    <t xml:space="preserve">– Überblick über die enthaltenen Tabellenblätter
</t>
  </si>
  <si>
    <r>
      <rPr>
        <sz val="11"/>
        <color rgb="FFFF0000"/>
        <rFont val="Calibri"/>
        <family val="2"/>
        <scheme val="minor"/>
      </rPr>
      <t>Hinweis:</t>
    </r>
    <r>
      <rPr>
        <sz val="11"/>
        <color indexed="8"/>
        <rFont val="Calibri"/>
        <family val="2"/>
        <scheme val="minor"/>
      </rPr>
      <t xml:space="preserve"> Die Skalierung der Verbrauchsmengen-Achse in Abbildung (a) passt sich dynamisch an die jeweils ausgewählten Elemente der Datenschnitte an.</t>
    </r>
  </si>
  <si>
    <t>Spaltenerläuterungen: Kategorie – Antibiotika-Beobachtung oder Antibiotika-Minimierung; Gesamt – Gesamtzahl gemeldete Antibiotikaanwendungen; Ein – Anzahl eingeschlossener Anwendungen für die Verbrauchsmengenberechnungen; Ein (%) – Anteil eingeschlossener Anwendungen an Gesamtzahl; Imp – Anzahl imputierter (korrigierter) Anwendungen; Aus – Anzahl ausgeschlossener Anwendungen für die Verbrauchsmengenberechnungen; TH – Anzahl Anwendungen, die bei der Berechnung von Therapiehäufigkeiten eingeschlossen wurden; TH (%) – Anteil der in Therapiehäufigkeiten eingeschlossenen Anwendungen an der Anzahl eingeschlossener Anwendungen (Ein).</t>
  </si>
  <si>
    <t>Spaltenerläuterungen: Kategorie – Antibiotika-Beobachtung oder Antibiotika-Minimierung; Hj. – Halbjahr; Gesamt – Gesamtzahl Betriebe mit Meldungen; Ein – Anzahl eingeschlossener Betriebe für die Verbrauchsmengenberechnungen; Ein (%) – Anteil eingeschlossener Betriebe an Gesamtzahl; Mit AB – Anzahl Betriebe mit Antibiotikaanwendungen; Ohne AB – Anzahl Betriebe ohne Antibiotikaanwendungen; 0-Meldung – Anzahl Betriebe mit Nullmeldung; Aus – Anzahl ausgeschlossener Betriebe für die Verbrauchsmengenberechnungen; TH – Anzahl Betriebe, für die eine Therapiehäufigkeit ermittelt wurde; TH (%) – Anteil Betriebe mit ermittelter TH an Anzahl eingeschlossener Betriebe (Ein); TH &gt; 0 – Anzahl Betriebe mit positiver Therapiehäufigkeit; TH = 0 – Anzahl Betriebe mit einer Therapiehäufigkeit von Null.</t>
  </si>
  <si>
    <r>
      <t xml:space="preserve">Standardmäßig werden die Quantile der nach dem aktuell gültigen Modus berechneten betrieblichen Therapiehäufigkeiten gemäß TAMGÄndG (2022) angezeigt. Es ist aber auch möglich, einen anderen Berechnungsmodus (vgl. Arbeitsblatt </t>
    </r>
    <r>
      <rPr>
        <i/>
        <sz val="11"/>
        <color rgb="FF000000"/>
        <rFont val="Calibri"/>
        <family val="2"/>
        <scheme val="minor"/>
      </rPr>
      <t>Inhalt</t>
    </r>
    <r>
      <rPr>
        <sz val="11"/>
        <color indexed="8"/>
        <rFont val="Calibri"/>
        <family val="2"/>
        <scheme val="minor"/>
      </rPr>
      <t>) zu wählen.</t>
    </r>
  </si>
  <si>
    <t>Abkürzungen: Hj. – Halbjahr</t>
  </si>
  <si>
    <r>
      <t xml:space="preserve">Standardmäßig werden die nach dem aktuell gültigen Modus berechneten populationsweiten Therapiehäufigkeiten gemäß TAMGÄndG (2022) angezeigt. Es ist aber auch möglich, einen anderen </t>
    </r>
    <r>
      <rPr>
        <b/>
        <sz val="11"/>
        <color rgb="FF000000"/>
        <rFont val="Calibri"/>
        <family val="2"/>
        <scheme val="minor"/>
      </rPr>
      <t>Berechnungsmodus</t>
    </r>
    <r>
      <rPr>
        <sz val="11"/>
        <color rgb="FF000000"/>
        <rFont val="Calibri"/>
        <family val="2"/>
        <scheme val="minor"/>
      </rPr>
      <t xml:space="preserve"> (vgl. Arbeitsblatt </t>
    </r>
    <r>
      <rPr>
        <i/>
        <sz val="11"/>
        <color rgb="FF000000"/>
        <rFont val="Calibri"/>
        <family val="2"/>
        <scheme val="minor"/>
      </rPr>
      <t>Inhalt</t>
    </r>
    <r>
      <rPr>
        <sz val="11"/>
        <color rgb="FF000000"/>
        <rFont val="Calibri"/>
        <family val="2"/>
        <scheme val="minor"/>
      </rPr>
      <t>) zu wählen:</t>
    </r>
  </si>
  <si>
    <t>Spaltenerläuterungen: Kennzahl 1 – Median aller halbjährlichen betrieblichen Therapiehäufigkeiten beider Halbjahre; Kennzahl 2 – 3. Quartil aller halbjährlichen betrieblichen Therapiehäufigkeiten beider Halbjahre; BVL – Durch das Bundesamt für Verbraucherschutz und Lebensmittelsicherheit veröffentlichte Kennzahlen; BfR – Durch das Bundesinstitut für Risikobewertung nach Plausibilisierung berechnete Kennzahlen.</t>
  </si>
  <si>
    <t>NBNR</t>
  </si>
  <si>
    <t>Quantil</t>
  </si>
  <si>
    <t>SORT</t>
  </si>
  <si>
    <t>Mit AB</t>
  </si>
  <si>
    <t>Ohne AB</t>
  </si>
  <si>
    <t>WSID</t>
  </si>
  <si>
    <t>C3-1</t>
  </si>
  <si>
    <t>C3-3</t>
  </si>
  <si>
    <t>C4-1</t>
  </si>
  <si>
    <t>FQ-1</t>
  </si>
  <si>
    <t>FQ-3</t>
  </si>
  <si>
    <t>FQ-5</t>
  </si>
  <si>
    <t>PP-2</t>
  </si>
  <si>
    <t>AG-3</t>
  </si>
  <si>
    <t>AG-4</t>
  </si>
  <si>
    <t>AG-5</t>
  </si>
  <si>
    <t>AG-6</t>
  </si>
  <si>
    <t>AG-7</t>
  </si>
  <si>
    <t>AG-8</t>
  </si>
  <si>
    <t>C1-3</t>
  </si>
  <si>
    <t>C1-4</t>
  </si>
  <si>
    <t>C1-6</t>
  </si>
  <si>
    <t>FE-2</t>
  </si>
  <si>
    <t>FE-3</t>
  </si>
  <si>
    <t>LI-2</t>
  </si>
  <si>
    <t>MA-2</t>
  </si>
  <si>
    <t>MA-5</t>
  </si>
  <si>
    <t>MA-6</t>
  </si>
  <si>
    <t>MA-7</t>
  </si>
  <si>
    <t>MA-8</t>
  </si>
  <si>
    <t>AG-9</t>
  </si>
  <si>
    <t>FA-1</t>
  </si>
  <si>
    <t>PC-1</t>
  </si>
  <si>
    <t>PC-2</t>
  </si>
  <si>
    <t>PC-3</t>
  </si>
  <si>
    <t>PC-4</t>
  </si>
  <si>
    <t>PC-7</t>
  </si>
  <si>
    <t>SU-5</t>
  </si>
  <si>
    <t>SU-6</t>
  </si>
  <si>
    <t>SU-7</t>
  </si>
  <si>
    <t>SU-8</t>
  </si>
  <si>
    <t>SU-14</t>
  </si>
  <si>
    <t>TC-1</t>
  </si>
  <si>
    <t>TC-2</t>
  </si>
  <si>
    <t>TC-3</t>
  </si>
  <si>
    <t>TC-4</t>
  </si>
  <si>
    <t>AG-2</t>
  </si>
  <si>
    <t>PM-1</t>
  </si>
  <si>
    <t>SU-20</t>
  </si>
  <si>
    <t>PC-8</t>
  </si>
  <si>
    <t>LI-3</t>
  </si>
  <si>
    <t>PC-9</t>
  </si>
  <si>
    <t>SU-4</t>
  </si>
  <si>
    <t>LI-1</t>
  </si>
  <si>
    <t>GESETZ</t>
  </si>
  <si>
    <t>Anzahl Betriebe</t>
  </si>
  <si>
    <t>Ceph. 3. Gen.</t>
  </si>
  <si>
    <t>Ceph. 4. Gen.</t>
  </si>
  <si>
    <t>Polypeptid-AB</t>
  </si>
  <si>
    <t>Ceph. 1. Gen.</t>
  </si>
  <si>
    <t>Folsäureantag.</t>
  </si>
  <si>
    <t>VM [t]</t>
  </si>
  <si>
    <t>Tabelle mit den absoluten Verbrauchsmengen in Tonnen je Nutzungsart und Wirkstoff für das Jahr 2023.
Filterung der Tabelle nach 
    ‒ Halbjahr
    ‒ Tierart
    ‒ Nutzungsart
    ‒ Kategorie (Antibiotika-Beobachtung und -Minimierung)
    ‒ AMEG-Kategorie (siehe unten)
    ‒ Wirkstoffklasse
    ‒ Wirkstoff</t>
  </si>
  <si>
    <r>
      <t xml:space="preserve">Im Tierarzneimittelgesetz (TAMG) wurde dem Bundesinstitut für Risikobewertung (BfR) die Aufgabe übertragen, auf der Grundlage von durch die zuständigen Behörden übermittelten Daten zum Antibiotika-Einsatz bei Rindern, Schweinen, Hühnern und Puten Risikobewertungen durchzuführen und hierzu Berichte zu veröffentlichen.
Der nun vorliegende Bericht gemäß § 57 Absatz 4 TAMG beschreibt für das Jahr 2023 die Antibiotika-Verbrauchsmengen bei Rindern, Schweinen, Hühnern und Puten sowie die Therapiehäufigkeiten in bestimmten Nutzungsarten wie zugekauften Kälbern, Milchkühen, Mastferkeln und -schweinen, Masthühnern, Jung- und Legehennen sowie Mastputen. Grundlage hierfür sind die Mitteilungspflichten der Tierärztinnen und Tierärzte über die Anwendung von Arzneimitteln, die antibiotisch wirksame Substanzen enthalten, bei diesen Tier- und Nutzungsarten gemäß § 56 TAMG sowie die Mitteilungspflichten der Betriebe über ihre Tierbestände in den aufgeführten Nutzungsarten gemäß § 55 TAMG.
Aufgrund umfangreicher Umstellungen des Erfassungssystem der Antibiotika-Anwendungen sind die Daten zum Teil mit noch schwer einzuschätzender Unsicherheit behaftet und lassen sich zumeist nur eingeschränkt mit Daten aus den Vorjahren vergleichen. Details zur Methodik der durchgeführten Plausibilisierungen und Auswertungen sind in dem unten aufgeführten Bericht beschrieben.
Die Daten sind unter Einhaltung der guten wissenschaftlichen Praxis frei nutzbar.
Bitte zitieren Sie den unten aufgeführten Bericht als Referenz, wenn Sie die Daten verwenden. Für Fragen kontaktieren Sie bitte </t>
    </r>
    <r>
      <rPr>
        <u/>
        <sz val="11"/>
        <color theme="1"/>
        <rFont val="Calibri"/>
        <family val="2"/>
        <scheme val="minor"/>
      </rPr>
      <t>43@bfr.bund.de</t>
    </r>
    <r>
      <rPr>
        <sz val="11"/>
        <color indexed="8"/>
        <rFont val="Calibri"/>
        <family val="2"/>
        <scheme val="minor"/>
      </rPr>
      <t xml:space="preserve"> </t>
    </r>
  </si>
  <si>
    <t>Referenzen</t>
  </si>
  <si>
    <t>Bericht</t>
  </si>
  <si>
    <t>Impressum</t>
  </si>
  <si>
    <t>Bundesinstitut für Risikobewertung</t>
  </si>
  <si>
    <t>Max-Dohrn-Straße 8–10</t>
  </si>
  <si>
    <t>10589 Berlin</t>
  </si>
  <si>
    <t>T +49 30 18412-0</t>
  </si>
  <si>
    <t>F +49 30 18412-99099</t>
  </si>
  <si>
    <t>bfr@bfr.bund.de</t>
  </si>
  <si>
    <t>bfr.bund.de</t>
  </si>
  <si>
    <t>Vor Plausibilisierung</t>
  </si>
  <si>
    <t>Nach Plausibilisierung</t>
  </si>
  <si>
    <r>
      <t xml:space="preserve">Diese Tabelle enthält die über alle Nutzungsarten und Antibiotikaanwendungen aggregierten </t>
    </r>
    <r>
      <rPr>
        <sz val="11"/>
        <color rgb="FF000000"/>
        <rFont val="Calibri"/>
        <family val="2"/>
        <scheme val="minor"/>
      </rPr>
      <t>Gesamtverbrauchsmengen in Tonnen</t>
    </r>
    <r>
      <rPr>
        <sz val="11"/>
        <color indexed="8"/>
        <rFont val="Calibri"/>
        <family val="2"/>
        <scheme val="minor"/>
      </rPr>
      <t xml:space="preserve"> je Wirkstoffklasse </t>
    </r>
    <r>
      <rPr>
        <i/>
        <sz val="11"/>
        <color rgb="FF000000"/>
        <rFont val="Calibri"/>
        <family val="2"/>
        <scheme val="minor"/>
      </rPr>
      <t>vor</t>
    </r>
    <r>
      <rPr>
        <sz val="11"/>
        <color indexed="8"/>
        <rFont val="Calibri"/>
        <family val="2"/>
        <scheme val="minor"/>
      </rPr>
      <t xml:space="preserve"> der durch das BfR durchgeführten Plausibilisierung und </t>
    </r>
    <r>
      <rPr>
        <i/>
        <sz val="11"/>
        <color rgb="FF000000"/>
        <rFont val="Calibri"/>
        <family val="2"/>
        <scheme val="minor"/>
      </rPr>
      <t>nach</t>
    </r>
    <r>
      <rPr>
        <sz val="11"/>
        <color indexed="8"/>
        <rFont val="Calibri"/>
        <family val="2"/>
        <scheme val="minor"/>
      </rPr>
      <t xml:space="preserve"> der Plausibilisierung.</t>
    </r>
  </si>
  <si>
    <t>Vergleich der über alle Nutzungsarten und Antibiotikaanwendungen aggregierten Gesamtverbrauchsmengen in Tonnen je Wirkstoffklasse für das Jahr 2023 vor der durch das BfR durchgeführten Plausibilisierung und nach der Plausibilisierung.</t>
  </si>
  <si>
    <t>25 %</t>
  </si>
  <si>
    <t>50 %</t>
  </si>
  <si>
    <t>75 %</t>
  </si>
  <si>
    <t>90 %</t>
  </si>
  <si>
    <t>Sum of TH</t>
  </si>
  <si>
    <t>(Mast-)Ferkel</t>
  </si>
  <si>
    <t xml:space="preserve"> a) Verbrauchsmengen [t]</t>
  </si>
  <si>
    <t xml:space="preserve"> b) Verbrauchsmengenanteile [%]</t>
  </si>
  <si>
    <t>Um eine Vergleichbarkeit über die Zeit zu gewährleisten, werden für alle Halbjahre die Quantile der gemäß 17. AMGÄndG (2021) berechneten betrieblichen Therapiehäufigkeiten verwendet (vgl. Berechnungsmodus auf dem Arbeitsblatt Inhalt).</t>
  </si>
  <si>
    <t>Alle Nutzungsarten:</t>
  </si>
  <si>
    <t>Nutzungsarten in der AB-Minimierung:</t>
  </si>
  <si>
    <t>Alte Nutzungsarten:</t>
  </si>
  <si>
    <t>Diese Tabelle enthält für die Nutzungsarten in der Antibiotika-Minimierung ausgewählte Quantile (25 %-, 50 %-, 75 %- und 90 %-Quantil) der halbjährlichen betrieblichen Therapiehäufigkeiten in Tagen [d], die sich aus den an das BfR übermittelten und plausibilisierten Anwendungsdaten ergeben.</t>
  </si>
  <si>
    <r>
      <t xml:space="preserve">Diese Tabelle enthält die absoluten </t>
    </r>
    <r>
      <rPr>
        <b/>
        <sz val="11"/>
        <color rgb="FF000000"/>
        <rFont val="Calibri"/>
        <family val="2"/>
        <scheme val="minor"/>
      </rPr>
      <t>Verbrauchsmengen in Tonnen [t]</t>
    </r>
    <r>
      <rPr>
        <sz val="11"/>
        <color indexed="8"/>
        <rFont val="Calibri"/>
        <family val="2"/>
        <scheme val="minor"/>
      </rPr>
      <t xml:space="preserve"> je J</t>
    </r>
    <r>
      <rPr>
        <sz val="11"/>
        <color rgb="FF000000"/>
        <rFont val="Calibri"/>
        <family val="2"/>
        <scheme val="minor"/>
      </rPr>
      <t>ahr</t>
    </r>
    <r>
      <rPr>
        <sz val="11"/>
        <color indexed="8"/>
        <rFont val="Calibri"/>
        <family val="2"/>
        <scheme val="minor"/>
      </rPr>
      <t xml:space="preserve">, Nutzungsart und Wirkstoff, die sich aus den an das BfR übermittelten Anwendungsdaten ergeben. Die Tabelle kann gefiltert werden nach </t>
    </r>
    <r>
      <rPr>
        <b/>
        <sz val="11"/>
        <color rgb="FF000000"/>
        <rFont val="Calibri"/>
        <family val="2"/>
        <scheme val="minor"/>
      </rPr>
      <t>Tierart</t>
    </r>
    <r>
      <rPr>
        <sz val="11"/>
        <color indexed="8"/>
        <rFont val="Calibri"/>
        <family val="2"/>
        <scheme val="minor"/>
      </rPr>
      <t xml:space="preserve">, </t>
    </r>
    <r>
      <rPr>
        <b/>
        <sz val="11"/>
        <color rgb="FF000000"/>
        <rFont val="Calibri"/>
        <family val="2"/>
        <scheme val="minor"/>
      </rPr>
      <t>Nutzungsart</t>
    </r>
    <r>
      <rPr>
        <sz val="11"/>
        <color indexed="8"/>
        <rFont val="Calibri"/>
        <family val="2"/>
        <scheme val="minor"/>
      </rPr>
      <t xml:space="preserve">, </t>
    </r>
    <r>
      <rPr>
        <b/>
        <sz val="11"/>
        <color rgb="FF000000"/>
        <rFont val="Calibri"/>
        <family val="2"/>
        <scheme val="minor"/>
      </rPr>
      <t>Kategorie</t>
    </r>
    <r>
      <rPr>
        <sz val="11"/>
        <color indexed="8"/>
        <rFont val="Calibri"/>
        <family val="2"/>
        <scheme val="minor"/>
      </rPr>
      <t xml:space="preserve"> (Antibiotika-Beobachtung und -Minimierung), </t>
    </r>
    <r>
      <rPr>
        <b/>
        <sz val="11"/>
        <color rgb="FF000000"/>
        <rFont val="Calibri"/>
        <family val="2"/>
        <scheme val="minor"/>
      </rPr>
      <t>AMEG</t>
    </r>
    <r>
      <rPr>
        <sz val="11"/>
        <color indexed="8"/>
        <rFont val="Calibri"/>
        <family val="2"/>
        <scheme val="minor"/>
      </rPr>
      <t xml:space="preserve">-Kategorie, </t>
    </r>
    <r>
      <rPr>
        <b/>
        <sz val="11"/>
        <color rgb="FF000000"/>
        <rFont val="Calibri"/>
        <family val="2"/>
        <scheme val="minor"/>
      </rPr>
      <t>Wirkstoffklasse</t>
    </r>
    <r>
      <rPr>
        <sz val="11"/>
        <color indexed="8"/>
        <rFont val="Calibri"/>
        <family val="2"/>
        <scheme val="minor"/>
      </rPr>
      <t xml:space="preserve"> und </t>
    </r>
    <r>
      <rPr>
        <b/>
        <sz val="11"/>
        <color rgb="FF000000"/>
        <rFont val="Calibri"/>
        <family val="2"/>
        <scheme val="minor"/>
      </rPr>
      <t>Wirkstoff</t>
    </r>
    <r>
      <rPr>
        <sz val="11"/>
        <color indexed="8"/>
        <rFont val="Calibri"/>
        <family val="2"/>
        <scheme val="minor"/>
      </rPr>
      <t>.</t>
    </r>
  </si>
  <si>
    <r>
      <t xml:space="preserve">Dargestellt werden in Abbildung (a) die </t>
    </r>
    <r>
      <rPr>
        <b/>
        <sz val="11"/>
        <color rgb="FF000000"/>
        <rFont val="Calibri"/>
        <family val="2"/>
        <scheme val="minor"/>
      </rPr>
      <t>absoluten Verbrauchsmengen in Tonnen [t]</t>
    </r>
    <r>
      <rPr>
        <sz val="11"/>
        <color indexed="8"/>
        <rFont val="Calibri"/>
        <family val="2"/>
        <scheme val="minor"/>
      </rPr>
      <t xml:space="preserve"> je Nutzungsart und Wirkstoffklasse, die sich aus den an das BfR übermittelten und plausibilisierten Anwendungsdaten ergeben, und in Abbildung (b) die entsprechenden </t>
    </r>
    <r>
      <rPr>
        <b/>
        <sz val="11"/>
        <color rgb="FF000000"/>
        <rFont val="Calibri"/>
        <family val="2"/>
        <scheme val="minor"/>
      </rPr>
      <t>prozentualen Verbrauchsmengenanteile</t>
    </r>
    <r>
      <rPr>
        <sz val="11"/>
        <color indexed="8"/>
        <rFont val="Calibri"/>
        <family val="2"/>
        <scheme val="minor"/>
      </rPr>
      <t xml:space="preserve">. Dabei kann die Darstellung mit Hilfe von Datenschnitten gefiltert werden, und zwar nach (1) </t>
    </r>
    <r>
      <rPr>
        <b/>
        <sz val="11"/>
        <color rgb="FF000000"/>
        <rFont val="Calibri"/>
        <family val="2"/>
        <scheme val="minor"/>
      </rPr>
      <t>Kategorie</t>
    </r>
    <r>
      <rPr>
        <sz val="11"/>
        <color indexed="8"/>
        <rFont val="Calibri"/>
        <family val="2"/>
        <scheme val="minor"/>
      </rPr>
      <t xml:space="preserve"> der Antibiotika-Beobachtung oder -Minimierung, (2) </t>
    </r>
    <r>
      <rPr>
        <b/>
        <sz val="11"/>
        <color rgb="FF000000"/>
        <rFont val="Calibri"/>
        <family val="2"/>
        <scheme val="minor"/>
      </rPr>
      <t>Tierart</t>
    </r>
    <r>
      <rPr>
        <sz val="11"/>
        <color indexed="8"/>
        <rFont val="Calibri"/>
        <family val="2"/>
        <scheme val="minor"/>
      </rPr>
      <t xml:space="preserve">, (3) </t>
    </r>
    <r>
      <rPr>
        <b/>
        <sz val="11"/>
        <color rgb="FF000000"/>
        <rFont val="Calibri"/>
        <family val="2"/>
        <scheme val="minor"/>
      </rPr>
      <t>Nutzungsart</t>
    </r>
    <r>
      <rPr>
        <sz val="11"/>
        <color indexed="8"/>
        <rFont val="Calibri"/>
        <family val="2"/>
        <scheme val="minor"/>
      </rPr>
      <t xml:space="preserve">, (4) </t>
    </r>
    <r>
      <rPr>
        <b/>
        <sz val="11"/>
        <color rgb="FF000000"/>
        <rFont val="Calibri"/>
        <family val="2"/>
        <scheme val="minor"/>
      </rPr>
      <t>AMEG</t>
    </r>
    <r>
      <rPr>
        <sz val="11"/>
        <color indexed="8"/>
        <rFont val="Calibri"/>
        <family val="2"/>
        <scheme val="minor"/>
      </rPr>
      <t xml:space="preserve">-Kategorie und (5) </t>
    </r>
    <r>
      <rPr>
        <b/>
        <sz val="11"/>
        <color rgb="FF000000"/>
        <rFont val="Calibri"/>
        <family val="2"/>
        <scheme val="minor"/>
      </rPr>
      <t>Wirkstoffklasse</t>
    </r>
    <r>
      <rPr>
        <sz val="11"/>
        <color indexed="8"/>
        <rFont val="Calibri"/>
        <family val="2"/>
        <scheme val="minor"/>
      </rPr>
      <t>. Zur Auswahl mehrerer Elemente eines Datenschnittes halten Sie STRG gedrückt und wählen Sie die anzuzeigenden Elemente aus. Um die Filter eines Datenschnittes zu löschen, klicken Sie auf das Symbol rechts oben in der jeweiligen Datenschnittbox.</t>
    </r>
  </si>
  <si>
    <t xml:space="preserve">       Anteile der ausgewählten Wirkstoffklassen summieren immer auf 100 % </t>
  </si>
  <si>
    <t xml:space="preserve">       Absolute Verbrauchsmengen der ausgewählten Wirkstoffklassen</t>
  </si>
  <si>
    <t>Populationsweite TH (gesamt)</t>
  </si>
  <si>
    <t>Verbrauchsmenge (gesamt)</t>
  </si>
  <si>
    <t xml:space="preserve"> Quantile der betrieblichen Therapiehäufigkeiten seit 2014</t>
  </si>
  <si>
    <t xml:space="preserve"> Quantile der betrieblichen Therapiehäufigkeiten</t>
  </si>
  <si>
    <r>
      <t xml:space="preserve">Diese Tabelle enthält für die Nutzungsarten in der Antibiotika-Minimierung die </t>
    </r>
    <r>
      <rPr>
        <b/>
        <sz val="11"/>
        <color rgb="FF000000"/>
        <rFont val="Calibri"/>
        <family val="2"/>
        <scheme val="minor"/>
      </rPr>
      <t>populationsweiten Therapiehäufigkeiten in Tagen [d]</t>
    </r>
    <r>
      <rPr>
        <sz val="11"/>
        <color rgb="FF000000"/>
        <rFont val="Calibri"/>
        <family val="2"/>
        <scheme val="minor"/>
      </rPr>
      <t xml:space="preserve"> je Wirkstoff, die sich aus den an das BfR übermittelten Anwendungsdaten nach Plausibilisierung ergeben. Die Tabelle kann gefiltert werden nach </t>
    </r>
    <r>
      <rPr>
        <b/>
        <sz val="11"/>
        <color rgb="FF000000"/>
        <rFont val="Calibri"/>
        <family val="2"/>
        <scheme val="minor"/>
      </rPr>
      <t>Tierart</t>
    </r>
    <r>
      <rPr>
        <sz val="11"/>
        <color rgb="FF000000"/>
        <rFont val="Calibri"/>
        <family val="2"/>
        <scheme val="minor"/>
      </rPr>
      <t xml:space="preserve">, </t>
    </r>
    <r>
      <rPr>
        <b/>
        <sz val="11"/>
        <color rgb="FF000000"/>
        <rFont val="Calibri"/>
        <family val="2"/>
        <scheme val="minor"/>
      </rPr>
      <t>Nutzungsart</t>
    </r>
    <r>
      <rPr>
        <sz val="11"/>
        <color rgb="FF000000"/>
        <rFont val="Calibri"/>
        <family val="2"/>
        <scheme val="minor"/>
      </rPr>
      <t xml:space="preserve">, </t>
    </r>
    <r>
      <rPr>
        <b/>
        <sz val="11"/>
        <color rgb="FF000000"/>
        <rFont val="Calibri"/>
        <family val="2"/>
        <scheme val="minor"/>
      </rPr>
      <t>AMEG</t>
    </r>
    <r>
      <rPr>
        <sz val="11"/>
        <color rgb="FF000000"/>
        <rFont val="Calibri"/>
        <family val="2"/>
        <scheme val="minor"/>
      </rPr>
      <t xml:space="preserve">-Kategorie, </t>
    </r>
    <r>
      <rPr>
        <b/>
        <sz val="11"/>
        <color rgb="FF000000"/>
        <rFont val="Calibri"/>
        <family val="2"/>
        <scheme val="minor"/>
      </rPr>
      <t>Wirkstoffklasse</t>
    </r>
    <r>
      <rPr>
        <sz val="11"/>
        <color rgb="FF000000"/>
        <rFont val="Calibri"/>
        <family val="2"/>
        <scheme val="minor"/>
      </rPr>
      <t xml:space="preserve"> und </t>
    </r>
    <r>
      <rPr>
        <b/>
        <sz val="11"/>
        <color rgb="FF000000"/>
        <rFont val="Calibri"/>
        <family val="2"/>
        <scheme val="minor"/>
      </rPr>
      <t>Wirkstoff</t>
    </r>
    <r>
      <rPr>
        <sz val="11"/>
        <color rgb="FF000000"/>
        <rFont val="Calibri"/>
        <family val="2"/>
        <scheme val="minor"/>
      </rPr>
      <t>.</t>
    </r>
  </si>
  <si>
    <r>
      <t xml:space="preserve">Dargestellt werden für die Nutzungsarten in der Antibiotika-Minimierung in Abbildung (a) die absoluten </t>
    </r>
    <r>
      <rPr>
        <b/>
        <sz val="11"/>
        <color rgb="FF000000"/>
        <rFont val="Calibri"/>
        <family val="2"/>
        <scheme val="minor"/>
      </rPr>
      <t>populationsweiten Therapiehäufigkeiten in Tagen [d]</t>
    </r>
    <r>
      <rPr>
        <sz val="11"/>
        <color indexed="8"/>
        <rFont val="Calibri"/>
        <family val="2"/>
        <scheme val="minor"/>
      </rPr>
      <t xml:space="preserve"> je Wirkstoffklasse, die sich aus den an das BfR übermittelten und plausibilisierten Anwendungsdaten ergeben, und in Abbildung (b) die entsprechenden</t>
    </r>
    <r>
      <rPr>
        <b/>
        <sz val="11"/>
        <color rgb="FF000000"/>
        <rFont val="Calibri"/>
        <family val="2"/>
        <scheme val="minor"/>
      </rPr>
      <t xml:space="preserve"> prozentualen Anteile der populationsweiten Therapiehäufigkeit</t>
    </r>
    <r>
      <rPr>
        <sz val="11"/>
        <color indexed="8"/>
        <rFont val="Calibri"/>
        <family val="2"/>
        <scheme val="minor"/>
      </rPr>
      <t xml:space="preserve">. Dabei kann die Darstellung mit Hilfe von Datenschnitten gefiltert werden, und zwar nach (1) </t>
    </r>
    <r>
      <rPr>
        <b/>
        <sz val="11"/>
        <color rgb="FF000000"/>
        <rFont val="Calibri"/>
        <family val="2"/>
        <scheme val="minor"/>
      </rPr>
      <t>Tierart</t>
    </r>
    <r>
      <rPr>
        <sz val="11"/>
        <color indexed="8"/>
        <rFont val="Calibri"/>
        <family val="2"/>
        <scheme val="minor"/>
      </rPr>
      <t xml:space="preserve">, (2) </t>
    </r>
    <r>
      <rPr>
        <b/>
        <sz val="11"/>
        <color rgb="FF000000"/>
        <rFont val="Calibri"/>
        <family val="2"/>
        <scheme val="minor"/>
      </rPr>
      <t>Nutzungsart</t>
    </r>
    <r>
      <rPr>
        <sz val="11"/>
        <color indexed="8"/>
        <rFont val="Calibri"/>
        <family val="2"/>
        <scheme val="minor"/>
      </rPr>
      <t xml:space="preserve">, (3) </t>
    </r>
    <r>
      <rPr>
        <b/>
        <sz val="11"/>
        <color rgb="FF000000"/>
        <rFont val="Calibri"/>
        <family val="2"/>
        <scheme val="minor"/>
      </rPr>
      <t>AMEG</t>
    </r>
    <r>
      <rPr>
        <sz val="11"/>
        <color indexed="8"/>
        <rFont val="Calibri"/>
        <family val="2"/>
        <scheme val="minor"/>
      </rPr>
      <t xml:space="preserve">-Kategorie und (4) </t>
    </r>
    <r>
      <rPr>
        <b/>
        <sz val="11"/>
        <color rgb="FF000000"/>
        <rFont val="Calibri"/>
        <family val="2"/>
        <scheme val="minor"/>
      </rPr>
      <t>Wirkstoffklasse</t>
    </r>
    <r>
      <rPr>
        <sz val="11"/>
        <color indexed="8"/>
        <rFont val="Calibri"/>
        <family val="2"/>
        <scheme val="minor"/>
      </rPr>
      <t>. Zur Auswahl mehrerer Elemente eines Datenschnittes halten Sie STRG gedrückt und wählen Sie die anzuzeigenden Elemente aus. Um die Filter eines Datenschnittes zu löschen, klicken Sie auf das Symbol rechts oben in der jeweiligen Datenschnittbox.</t>
    </r>
  </si>
  <si>
    <t xml:space="preserve"> a) Absolute populationsweite Therapiehäufigkeit</t>
  </si>
  <si>
    <t xml:space="preserve">       Populationsweite Therapiehäufigkeiten der ausgewählten Wirkstoffklassen in Tagen [d]</t>
  </si>
  <si>
    <t xml:space="preserve"> b) Anteile an der populationsweiten Therapiehäufigkeit</t>
  </si>
  <si>
    <t>Dashboard VM</t>
  </si>
  <si>
    <t>Dashboard der absoluten Verbrauchsmengen in Tonnen je Nutzungsart und Wirkstoffklasse für das Jahr 2023 sowie der entsprechenden prozentualen Verbrauchsmengenanteile.
Interaktive Filterung nach 
    ‒ Kategorie (Antibiotika-Beobachtung und -Minimierung)
    ‒ Tierart
    ‒ Nutzungsart
    ‒ Halbjahr
    ‒ AMEG-Kategorie (siehe unten)
    ‒ Wirkstoffklasse</t>
  </si>
  <si>
    <t>Tabelle VM</t>
  </si>
  <si>
    <t>Dashboard bTH</t>
  </si>
  <si>
    <t>Tabelle bTH</t>
  </si>
  <si>
    <t>Dashboard Entwicklung bTH</t>
  </si>
  <si>
    <t>Dashboard ausgewählter Quantilen der halbjährlichen betrieblichen Therapiehäufigkeiten (25 %-, 50 %-, 75 %- und 90 %-Quantil) in den Nutzungsarten in der Antibiotika-Minimierung für beide Halbjahre 2023.
Interaktive Filterung nach 
    ‒ Tierart
    ‒ Nutzungsart
Zudem kann der Berechnungsmodus für die Therapiehäufigkeit (siehe unten) ausgewählt werden.</t>
  </si>
  <si>
    <t>Dashboard der zeitlichen Entwicklung ausgewählter Quantile der halbjährlichen betrieblichen Therapiehäufigkeiten (25 %-, 50 %-, 75 %- und 90 %-Quantil) in den Nutzungsarten, die seit 2014 in der Antibiotika-Minimierung sind.
Interaktive Filterung nach 
    ‒ Nutzungsart</t>
  </si>
  <si>
    <t>Dashboard der populationsweiten Therapiehäufigkeiten in Tagen je Nutzungsart in der Antibiotika-Minimierung und Wirkstoffklasse für das Jahr 2023 sowie der entsprechenden prozentualen Verbrauchsmengenanteile.
Interaktive Filterung nach
    ‒ Tierart
    ‒ Nutzungsart
    ‒ AMEG-Kategorie (siehe unten)
    ‒ Wirkstoffklasse
Zudem kann der Berechnungsmodus für die Therapiehäufigkeit (siehe unten) ausgewählt werden.</t>
  </si>
  <si>
    <t>Dashboard pTH</t>
  </si>
  <si>
    <t>Tabelle pTH</t>
  </si>
  <si>
    <t>Dashboard Anteile VM pTH</t>
  </si>
  <si>
    <t>Tabelle Plausibilisierung VM</t>
  </si>
  <si>
    <t>Tabelle Betriebszahlen VM TH</t>
  </si>
  <si>
    <t>Gesamtzahl an Antibiotika-Anwendungen je Nutzungsart in den an das BfR für das Jahr 2023 übermittelten Daten sowie der Anzahl der für die Verbrauchsmengen und (betrieblichen sowie populationsweiten) Therapiehäufigkeiten berücksichtigten Anwendungen.</t>
  </si>
  <si>
    <t>Gesamtzahl an Betrieben je Nutzungsart und Halbjahr in den an das BfR  für das Jahr 2023 übermittelten Daten sowie der Anzahl der für die Verbrauchsmengen und (betrieblichen sowie populationsweiten) Therapiehäufigkeiten berücksichtigten Betriebe.</t>
  </si>
  <si>
    <t>Tabelle Anwendungszahlen VM TH</t>
  </si>
  <si>
    <t>Tabelle Kennzahlen bTH</t>
  </si>
  <si>
    <t>Vergleich der vom Bundesamt für Verbraucherschutz und Lebensmittelsicherheit (BVL) veröffentlichten Kennzahlen  der betrieblichen Therapiehäufigkeiten mit den durch BfR nach Plausibilisierung berechneten Kennzahlen für das Jahr 2023; in beiden Fällen auf Basis des aktuell gültigen Berechnungsmodus der Therapiehäufigkeit (siehe unten).</t>
  </si>
  <si>
    <t>Unterstrichene Wörter signalisieren Hyperlinks, d. h. durch Anklicken kann zur entsprechenden Stelle bzw. zum entsprechenden Tabellenblatt gesprungen werden.</t>
  </si>
  <si>
    <t>a)</t>
  </si>
  <si>
    <t>b)</t>
  </si>
  <si>
    <t>Fehlermeldung</t>
  </si>
  <si>
    <t xml:space="preserve">       Anteile [%] der ausgewählten Wirkstoffklassen summieren immer auf 100 %</t>
  </si>
  <si>
    <r>
      <t xml:space="preserve">Standardmäßig werden die nach dem aktuell gültigen Modus berechneten populationsweiten Therapiehäufigkeiten gemäß TAMGÄndG (2022) angezeigt. Es ist aber auch möglich, einen anderen (5) </t>
    </r>
    <r>
      <rPr>
        <b/>
        <sz val="11"/>
        <color rgb="FF000000"/>
        <rFont val="Calibri"/>
        <family val="2"/>
        <scheme val="minor"/>
      </rPr>
      <t>Berechnungsmodus</t>
    </r>
    <r>
      <rPr>
        <sz val="11"/>
        <color indexed="8"/>
        <rFont val="Calibri"/>
        <family val="2"/>
        <scheme val="minor"/>
      </rPr>
      <t xml:space="preserve"> zu wählen (vgl. Arbeitsblatt </t>
    </r>
    <r>
      <rPr>
        <i/>
        <sz val="11"/>
        <color rgb="FF000000"/>
        <rFont val="Calibri"/>
        <family val="2"/>
        <scheme val="minor"/>
      </rPr>
      <t>Inhalt</t>
    </r>
    <r>
      <rPr>
        <sz val="11"/>
        <color indexed="8"/>
        <rFont val="Calibri"/>
        <family val="2"/>
        <scheme val="minor"/>
      </rPr>
      <t xml:space="preserve">). </t>
    </r>
    <r>
      <rPr>
        <sz val="11"/>
        <color rgb="FFE40038"/>
        <rFont val="Calibri"/>
        <family val="2"/>
        <scheme val="minor"/>
      </rPr>
      <t>Achtung:</t>
    </r>
    <r>
      <rPr>
        <sz val="11"/>
        <color indexed="8"/>
        <rFont val="Calibri"/>
        <family val="2"/>
        <scheme val="minor"/>
      </rPr>
      <t xml:space="preserve"> Bei diesem Datenschnitt wird eine Fehlermeldung angezeigt, wenn mehrere Berechnungsmodi ausgewählt sind, da die Addition von populationsweiten Therapiehäufigkeiten mehrerer Berechnungsmodi zu unsinnigen Werten führt.</t>
    </r>
  </si>
  <si>
    <r>
      <rPr>
        <sz val="11"/>
        <color rgb="FFE40038"/>
        <rFont val="Calibri"/>
        <family val="2"/>
        <scheme val="minor"/>
      </rPr>
      <t>Hinweis:</t>
    </r>
    <r>
      <rPr>
        <sz val="11"/>
        <color indexed="8"/>
        <rFont val="Calibri"/>
        <family val="2"/>
        <scheme val="minor"/>
      </rPr>
      <t xml:space="preserve"> Die Skalierung der Therapiehäufigkeitsachse in Abbildung (a) passt sich dynamisch an die jeweils ausgewählten Elemente der Datenschnitte an.</t>
    </r>
  </si>
  <si>
    <r>
      <rPr>
        <sz val="11"/>
        <color rgb="FFE40038"/>
        <rFont val="Calibri"/>
        <family val="2"/>
        <scheme val="minor"/>
      </rPr>
      <t>Hinweis:</t>
    </r>
    <r>
      <rPr>
        <sz val="11"/>
        <color indexed="8"/>
        <rFont val="Calibri"/>
        <family val="2"/>
        <scheme val="minor"/>
      </rPr>
      <t xml:space="preserve"> Die Skalierung der Therapiehäufigkeits-Achse passt sich dynamisch an die ausgewählte Nutzungsart an.</t>
    </r>
  </si>
  <si>
    <r>
      <rPr>
        <sz val="11"/>
        <color rgb="FFE40038"/>
        <rFont val="Calibri"/>
        <family val="2"/>
        <scheme val="minor"/>
      </rPr>
      <t>Hinweis:</t>
    </r>
    <r>
      <rPr>
        <sz val="11"/>
        <color indexed="8"/>
        <rFont val="Calibri"/>
        <family val="2"/>
        <scheme val="minor"/>
      </rPr>
      <t xml:space="preserve"> Die Skalierung der Therapiehäufigkeitsachse passt sich dynamisch an die jeweils ausgewählten Elemente der Datenschnitte an.</t>
    </r>
  </si>
  <si>
    <r>
      <t xml:space="preserve">Standardmäßig werden die Quantile der nach dem aktuell gültigen Modus berechneten betrieblichen Therapiehäufigkeiten gemäß TAMGÄndG (2022) angezeigt. Es ist aber auch möglich, einen anderen (3) </t>
    </r>
    <r>
      <rPr>
        <b/>
        <sz val="11"/>
        <color rgb="FF000000"/>
        <rFont val="Calibri"/>
        <family val="2"/>
        <scheme val="minor"/>
      </rPr>
      <t>Berechnungsmodus</t>
    </r>
    <r>
      <rPr>
        <sz val="11"/>
        <color indexed="8"/>
        <rFont val="Calibri"/>
        <family val="2"/>
        <scheme val="minor"/>
      </rPr>
      <t xml:space="preserve"> (vgl. Arbeitsblatt </t>
    </r>
    <r>
      <rPr>
        <i/>
        <sz val="11"/>
        <color rgb="FF000000"/>
        <rFont val="Calibri"/>
        <family val="2"/>
        <scheme val="minor"/>
      </rPr>
      <t>Inhalt</t>
    </r>
    <r>
      <rPr>
        <sz val="11"/>
        <color indexed="8"/>
        <rFont val="Calibri"/>
        <family val="2"/>
        <scheme val="minor"/>
      </rPr>
      <t xml:space="preserve">) zu wählen. </t>
    </r>
    <r>
      <rPr>
        <sz val="11"/>
        <color rgb="FFE40038"/>
        <rFont val="Calibri"/>
        <family val="2"/>
        <scheme val="minor"/>
      </rPr>
      <t>Achtung:</t>
    </r>
    <r>
      <rPr>
        <sz val="11"/>
        <color indexed="8"/>
        <rFont val="Calibri"/>
        <family val="2"/>
        <scheme val="minor"/>
      </rPr>
      <t xml:space="preserve">  Bei diesem Datenschnitt wird eine Fehlermeldung angezeigt, wenn mehrere Berechnungsmodi ausgewählt sind, da die Addition von Quantilen mehrerer Berechnungsmodi zu unsinnigen Werten führt.</t>
    </r>
  </si>
  <si>
    <t xml:space="preserve">  Inhaltsübersicht</t>
  </si>
  <si>
    <r>
      <t xml:space="preserve">Dargestellt werden für die Nutzungsarten in der Antibiotika-Minimierung ausgewählte </t>
    </r>
    <r>
      <rPr>
        <b/>
        <sz val="11"/>
        <color rgb="FF000000"/>
        <rFont val="Calibri"/>
        <family val="2"/>
        <scheme val="minor"/>
      </rPr>
      <t>Quantile (25 %-, 50 %-, 75 %- und 90 %-Quantil) der halbjährlichen betrieblichen Therapiehäufigkeiten in Tagen [d]</t>
    </r>
    <r>
      <rPr>
        <sz val="11"/>
        <color indexed="8"/>
        <rFont val="Calibri"/>
        <family val="2"/>
        <scheme val="minor"/>
      </rPr>
      <t xml:space="preserve">, die sich aus den an das BfR übermittelten und plausibilisierten Anwendungsdaten ergeben. Dabei kann die Darstellung mit Hilfe von Datenschnitten gefiltert werden, und zwar nach (1) </t>
    </r>
    <r>
      <rPr>
        <b/>
        <sz val="11"/>
        <color rgb="FF000000"/>
        <rFont val="Calibri"/>
        <family val="2"/>
        <scheme val="minor"/>
      </rPr>
      <t>Tierart</t>
    </r>
    <r>
      <rPr>
        <sz val="11"/>
        <color indexed="8"/>
        <rFont val="Calibri"/>
        <family val="2"/>
        <scheme val="minor"/>
      </rPr>
      <t xml:space="preserve"> und (2) </t>
    </r>
    <r>
      <rPr>
        <b/>
        <sz val="11"/>
        <color rgb="FF000000"/>
        <rFont val="Calibri"/>
        <family val="2"/>
        <scheme val="minor"/>
      </rPr>
      <t>Nutzungsart</t>
    </r>
    <r>
      <rPr>
        <sz val="11"/>
        <color indexed="8"/>
        <rFont val="Calibri"/>
        <family val="2"/>
        <scheme val="minor"/>
      </rPr>
      <t>. Zur Auswahl mehrerer Elemente eines Datenschnittes halten Sie STRG gedrückt und wählen Sie die anzuzeigenden Elemente aus. Um die Filter eines Datenschnittes zu löschen, klicken Sie auf das Symbol rechts oben in der jeweiligen Datenschnittbox.</t>
    </r>
  </si>
  <si>
    <r>
      <t xml:space="preserve">Dargestellt wird die </t>
    </r>
    <r>
      <rPr>
        <b/>
        <sz val="11"/>
        <color rgb="FF000000"/>
        <rFont val="Calibri"/>
        <family val="2"/>
        <scheme val="minor"/>
      </rPr>
      <t>Entwicklung ausgewählter Quantile (25 %-, 50 %, 75 % und 90 %-Quantil) der betrieblichen Therapiehäufigkeiten in Tagen [d]</t>
    </r>
    <r>
      <rPr>
        <sz val="11"/>
        <color indexed="8"/>
        <rFont val="Calibri"/>
        <family val="2"/>
        <scheme val="minor"/>
      </rPr>
      <t xml:space="preserve"> seit 2014, die sich aus den an das BfR übermittelten und plausibilisierten Anwendungsdaten ergeben. Dabei kann mit Hilfe eines Datenschnittes zwischen den </t>
    </r>
    <r>
      <rPr>
        <b/>
        <sz val="11"/>
        <color rgb="FF000000"/>
        <rFont val="Calibri"/>
        <family val="2"/>
        <scheme val="minor"/>
      </rPr>
      <t>Nutzungsarten</t>
    </r>
    <r>
      <rPr>
        <sz val="11"/>
        <color indexed="8"/>
        <rFont val="Calibri"/>
        <family val="2"/>
        <scheme val="minor"/>
      </rPr>
      <t xml:space="preserve"> gewechselt werden, für die Anwendungsdaten seit 2014 vorliegen: (Mast-)Ferkel, Mastschweine, Masthühner und Mastputen. 
</t>
    </r>
    <r>
      <rPr>
        <sz val="11"/>
        <color rgb="FFE40038"/>
        <rFont val="Calibri"/>
        <family val="2"/>
        <scheme val="minor"/>
      </rPr>
      <t>Achtung:</t>
    </r>
    <r>
      <rPr>
        <sz val="11"/>
        <color indexed="8"/>
        <rFont val="Calibri"/>
        <family val="2"/>
        <scheme val="minor"/>
      </rPr>
      <t xml:space="preserve"> Bei diesem Datenschnitt wird eine Fehlermeldung angezeigt, wenn mehrere Nutzungsarten ausgewählt sind, da die Addition von Quantilen mehrerer Nutzungsarten zu unsinnigen Werten führt.</t>
    </r>
  </si>
  <si>
    <t>FQ-8</t>
  </si>
  <si>
    <t>Pradofloxacin</t>
  </si>
  <si>
    <t>FE-1</t>
  </si>
  <si>
    <t>Chloramphenicol</t>
  </si>
  <si>
    <t>MA-9</t>
  </si>
  <si>
    <t>Tylvalosin</t>
  </si>
  <si>
    <r>
      <t xml:space="preserve">Alle Kennzahlen beziehen sich auf das Jahr 2024 und wurden auf Basis der nach dem aktuell gültigen Berechnungsmodus gemäß TAMGÄndG (2022) bestimmten betrieblichen Therapiehäufigkeiten ermittelt (vgl. Arbeitsblatt </t>
    </r>
    <r>
      <rPr>
        <i/>
        <sz val="11"/>
        <rFont val="Calibri"/>
        <family val="2"/>
        <scheme val="minor"/>
      </rPr>
      <t>Inhalt</t>
    </r>
    <r>
      <rPr>
        <sz val="11"/>
        <rFont val="Calibri"/>
        <family val="2"/>
        <scheme val="minor"/>
      </rPr>
      <t>).</t>
    </r>
  </si>
  <si>
    <t>2024</t>
  </si>
  <si>
    <t>Dashboard der Wirkstoffklassenanteile der (a) Verbrauchsmengen und der (b) populationsweiten Therapiehäufigkeit für die Nutzungsarten in der Antibiotika-Minimierung im Jahr 2023. 
Interaktive Filterung nach
    ‒ Nutzungsart
    ‒ AMEG-Kategorie (siehe unten)</t>
  </si>
  <si>
    <t>q0.5</t>
  </si>
  <si>
    <t>q0.9</t>
  </si>
  <si>
    <t>q0.25</t>
  </si>
  <si>
    <t>q0.75</t>
  </si>
  <si>
    <t>WSKSORT</t>
  </si>
  <si>
    <t xml:space="preserve">  0,8 t  (-12 %)</t>
  </si>
  <si>
    <t xml:space="preserve">  1,1 d  (-36 %)</t>
  </si>
  <si>
    <t xml:space="preserve">  0,8 t  (+80 %)</t>
  </si>
  <si>
    <t xml:space="preserve">  0,8 d  (+58 %)</t>
  </si>
  <si>
    <t xml:space="preserve">  0,4 t  (+34 %)</t>
  </si>
  <si>
    <t xml:space="preserve">  0,4 d   (-3 %)</t>
  </si>
  <si>
    <t>&lt; 0,1 t  (o. A.)</t>
  </si>
  <si>
    <t>&lt; 0,1 d  (o. A.)</t>
  </si>
  <si>
    <t xml:space="preserve">  0,4 d   (+2 %)</t>
  </si>
  <si>
    <t xml:space="preserve">  0,8 t  (+44 %)</t>
  </si>
  <si>
    <t xml:space="preserve"> 25,6 t   (-3 %)</t>
  </si>
  <si>
    <t xml:space="preserve">  2,8 d   (-8 %)</t>
  </si>
  <si>
    <t xml:space="preserve">  2,5 t   (+2 %)</t>
  </si>
  <si>
    <t xml:space="preserve">  0,3 d  (-20 %)</t>
  </si>
  <si>
    <t xml:space="preserve">  0,9 t   (-1 %)</t>
  </si>
  <si>
    <t xml:space="preserve">  1,1 t  (+20 %)</t>
  </si>
  <si>
    <t xml:space="preserve">  0,1 t   (+5 %)</t>
  </si>
  <si>
    <t xml:space="preserve">  1,1 t  (+59 %)</t>
  </si>
  <si>
    <t xml:space="preserve">  2,7 t  (+22 %)</t>
  </si>
  <si>
    <t xml:space="preserve"> 14,8 t  (+24 %)</t>
  </si>
  <si>
    <t xml:space="preserve">  4,5 d  (-20 %)</t>
  </si>
  <si>
    <t xml:space="preserve">  8,6 d   (-5 %)</t>
  </si>
  <si>
    <t xml:space="preserve">  0,3 d   (+4 %)</t>
  </si>
  <si>
    <t xml:space="preserve">  0,3 d  (+12 %)</t>
  </si>
  <si>
    <t xml:space="preserve">  0,2 t  (+17 %)</t>
  </si>
  <si>
    <t xml:space="preserve"> 21,3 d   (-4 %)</t>
  </si>
  <si>
    <t xml:space="preserve">  3,7 t  (+18 %)</t>
  </si>
  <si>
    <t xml:space="preserve">  2,0 d  (-23 %)</t>
  </si>
  <si>
    <t xml:space="preserve">  0,3 t  (+52 %)</t>
  </si>
  <si>
    <t xml:space="preserve">  5,5 t  (+14 %)</t>
  </si>
  <si>
    <t xml:space="preserve"> 65,7 d   (-4 %)</t>
  </si>
  <si>
    <t xml:space="preserve">  0,3 t  (+45 %)</t>
  </si>
  <si>
    <t xml:space="preserve">  0,4 t   (+4 %)</t>
  </si>
  <si>
    <t xml:space="preserve">  0,4 t  (+26 %)</t>
  </si>
  <si>
    <t xml:space="preserve">  3,6 t  (+13 %)</t>
  </si>
  <si>
    <t xml:space="preserve">  2,1 t   (+4 %)</t>
  </si>
  <si>
    <t xml:space="preserve"> 12,7 t  (+16 %)</t>
  </si>
  <si>
    <t xml:space="preserve">  0,9 t   (+9 %)</t>
  </si>
  <si>
    <t xml:space="preserve">  0,2 t  (+16 %)</t>
  </si>
  <si>
    <t xml:space="preserve">  0,3 t   (+8 %)</t>
  </si>
  <si>
    <t xml:space="preserve">  4,1 t   (+7 %)</t>
  </si>
  <si>
    <t xml:space="preserve">  1,3 t   (+9 %)</t>
  </si>
  <si>
    <t xml:space="preserve">  0,3 t  (+25 %)</t>
  </si>
  <si>
    <t xml:space="preserve">  0,1 d  (-10 %)</t>
  </si>
  <si>
    <t xml:space="preserve">  0,3 t  (+28 %)</t>
  </si>
  <si>
    <t xml:space="preserve">  0,8 t  (+23 %)</t>
  </si>
  <si>
    <t xml:space="preserve">  0,3 d   (+9 %)</t>
  </si>
  <si>
    <t xml:space="preserve">  0,5 t   (-6 %)</t>
  </si>
  <si>
    <t xml:space="preserve">  1,1 t  (+26 %)</t>
  </si>
  <si>
    <t xml:space="preserve">  1,0 d   (-8 %)</t>
  </si>
  <si>
    <t xml:space="preserve"> 16,1 t   (-3 %)</t>
  </si>
  <si>
    <t xml:space="preserve">  0,1 t  (-19 %)</t>
  </si>
  <si>
    <t xml:space="preserve">  0,2 d  (-29 %)</t>
  </si>
  <si>
    <t xml:space="preserve">  4,0 t  (+23 %)</t>
  </si>
  <si>
    <t xml:space="preserve"> 41,4 t  (+10 %)</t>
  </si>
  <si>
    <t xml:space="preserve">  0,2 t  (-10 %)</t>
  </si>
  <si>
    <t xml:space="preserve">  2,1 d  (-19 %)</t>
  </si>
  <si>
    <t xml:space="preserve">  2,0 d  (+21 %)</t>
  </si>
  <si>
    <t xml:space="preserve">  5,7 t   (+3 %)</t>
  </si>
  <si>
    <t xml:space="preserve">  4,1 t  (+25 %)</t>
  </si>
  <si>
    <t xml:space="preserve">  0,5 d  (+18 %)</t>
  </si>
  <si>
    <t xml:space="preserve">  1,5 t  (-21 %)</t>
  </si>
  <si>
    <t xml:space="preserve">  0,3 t (+109 %)</t>
  </si>
  <si>
    <t xml:space="preserve">  3,7 t   (+8 %)</t>
  </si>
  <si>
    <t xml:space="preserve">  1,5 d  (+15 %)</t>
  </si>
  <si>
    <t xml:space="preserve">  0,2 d  (+59 %)</t>
  </si>
  <si>
    <t xml:space="preserve">  0,9 t  (+14 %)</t>
  </si>
  <si>
    <t xml:space="preserve">  1,5 d   (-8 %)</t>
  </si>
  <si>
    <t xml:space="preserve">  0,4 t   (+8 %)</t>
  </si>
  <si>
    <t xml:space="preserve">  1,3 d   (-9 %)</t>
  </si>
  <si>
    <t xml:space="preserve">  0,1 d  (o. A.)</t>
  </si>
  <si>
    <t xml:space="preserve">  0,2 d  (+65 %)</t>
  </si>
  <si>
    <t xml:space="preserve">    0 t  (o. A.)</t>
  </si>
  <si>
    <t xml:space="preserve">    0 d  (o. A.)</t>
  </si>
  <si>
    <t xml:space="preserve">  1,3 t  (+13 %)</t>
  </si>
  <si>
    <t xml:space="preserve">  2,6 t  (+11 %)</t>
  </si>
  <si>
    <t xml:space="preserve">  2,0 d  (+15 %)</t>
  </si>
  <si>
    <t xml:space="preserve">  0,2 t  (+20 %)</t>
  </si>
  <si>
    <t xml:space="preserve">  1,6 t  (+10 %)</t>
  </si>
  <si>
    <t xml:space="preserve">  0,1 t  (+41 %)</t>
  </si>
  <si>
    <t xml:space="preserve">  0,7 t  (+20 %)</t>
  </si>
  <si>
    <t xml:space="preserve">  1,2 d  (+37 %)</t>
  </si>
  <si>
    <t xml:space="preserve"> 16,5 t  (+18 %)</t>
  </si>
  <si>
    <t xml:space="preserve"> 28,2 t   (+2 %)</t>
  </si>
  <si>
    <t xml:space="preserve">  7,4 t  (+12 %)</t>
  </si>
  <si>
    <t xml:space="preserve">  4,2 t  (+19 %)</t>
  </si>
  <si>
    <t xml:space="preserve">  9,7 t   (+4 %)</t>
  </si>
  <si>
    <t xml:space="preserve">  3,2 d  (+13 %)</t>
  </si>
  <si>
    <t xml:space="preserve"> 73,7 t   (+9 %)</t>
  </si>
  <si>
    <t>&lt; 0,1 t
(o. A.)</t>
  </si>
  <si>
    <t>0,2 t
(-71 %)</t>
  </si>
  <si>
    <t>0 t
(o. A.)</t>
  </si>
  <si>
    <t>0,4 t
(-46 %)</t>
  </si>
  <si>
    <t>0 t
(k. Ä.)</t>
  </si>
  <si>
    <t>0,5 t
(+54 %)</t>
  </si>
  <si>
    <t>&lt; 0,1 t
(-71 %)</t>
  </si>
  <si>
    <t>0,4 t
(-18 %)</t>
  </si>
  <si>
    <t>&lt; 0,1 t
(-72 %)</t>
  </si>
  <si>
    <t>&lt; 0,1 t
(-57 %)</t>
  </si>
  <si>
    <t>1,1 t
(+22 %)</t>
  </si>
  <si>
    <t>0,8 t
(-52 %)</t>
  </si>
  <si>
    <t>0,7 t
(+45 %)</t>
  </si>
  <si>
    <t>1,4 t
(+30 %)</t>
  </si>
  <si>
    <t>0,2 t
(-68 %)</t>
  </si>
  <si>
    <t>4,5 t
(+13 %)</t>
  </si>
  <si>
    <t>0,2 t
(-5 %)</t>
  </si>
  <si>
    <t>0,2 t
(+56 %)</t>
  </si>
  <si>
    <t>0,5 t
(-2 %)</t>
  </si>
  <si>
    <t>6,4 t
(+36 %)</t>
  </si>
  <si>
    <t>1,3 t
(+19 %)</t>
  </si>
  <si>
    <t>0,1 t
(-8 %)</t>
  </si>
  <si>
    <t>&lt; 0,1 t
(-55 %)</t>
  </si>
  <si>
    <t>0,3 t
(+13 %)</t>
  </si>
  <si>
    <t>0,2 t
(+16 %)</t>
  </si>
  <si>
    <t>2,1 t
(+4 %)</t>
  </si>
  <si>
    <t>0,3 t
(-80 %)</t>
  </si>
  <si>
    <t>0,5 t
(-10 %)</t>
  </si>
  <si>
    <t>1,4 t
(+9 %)</t>
  </si>
  <si>
    <t>0,1 t
(+73 %)</t>
  </si>
  <si>
    <t>3,4 t
(+22 %)</t>
  </si>
  <si>
    <t>0,5 t
(+32 %)</t>
  </si>
  <si>
    <t>2,7 t
(+24 %)</t>
  </si>
  <si>
    <t>0,3 t
(+56 %)</t>
  </si>
  <si>
    <t>0,3 t
(+10 %)</t>
  </si>
  <si>
    <t>16,6 t
(+24 %)</t>
  </si>
  <si>
    <t>1,9 t
(-70 %)</t>
  </si>
  <si>
    <t>1,2 t
(+4 %)</t>
  </si>
  <si>
    <t>0,2 t
(+10 %)</t>
  </si>
  <si>
    <t>2,6 t
(+15 %)</t>
  </si>
  <si>
    <t>&lt; 0,1 t
(-48 %)</t>
  </si>
  <si>
    <t>&lt; 0,1 t
(-53 %)</t>
  </si>
  <si>
    <t>0,5 t
(+13 %)</t>
  </si>
  <si>
    <t>0,2 t
(+31 %)</t>
  </si>
  <si>
    <t>0,2 t
(-57 %)</t>
  </si>
  <si>
    <t>1,2 t
(-20 %)</t>
  </si>
  <si>
    <t>0,1 t
(+25 %)</t>
  </si>
  <si>
    <t>0,2 t
(+40 %)</t>
  </si>
  <si>
    <t>0,8 t
(-10 %)</t>
  </si>
  <si>
    <t>2,5 t
(-11 %)</t>
  </si>
  <si>
    <t>Sum of Gesamt</t>
  </si>
  <si>
    <t>VM_Beob_str</t>
  </si>
  <si>
    <t>VM_Min_str</t>
  </si>
  <si>
    <t>VM_Gesamt_str</t>
  </si>
  <si>
    <t>THP_Min_str</t>
  </si>
  <si>
    <t>32.543
(+14 %)</t>
  </si>
  <si>
    <t>14.071,5
(+5 %)</t>
  </si>
  <si>
    <t>5.085,5
(+15 %)</t>
  </si>
  <si>
    <t>41.546,5
(+3 %)</t>
  </si>
  <si>
    <t>158,5
(-3 %)</t>
  </si>
  <si>
    <t>14.734,5
(+26 %)</t>
  </si>
  <si>
    <t>5.080,5
(+1 %)</t>
  </si>
  <si>
    <t>4.393
(+2 %)</t>
  </si>
  <si>
    <t>6.662
(-6 %)</t>
  </si>
  <si>
    <t>19.116,5
(-3 %)</t>
  </si>
  <si>
    <t>1
(-33 %)</t>
  </si>
  <si>
    <t>727,5
(+5 %)</t>
  </si>
  <si>
    <t>2.400,5
(-4 %)</t>
  </si>
  <si>
    <t>385
(+9 %)</t>
  </si>
  <si>
    <t>2.301
(+11 %)</t>
  </si>
  <si>
    <t>2
(-67 %)</t>
  </si>
  <si>
    <t>551,5
(+28 %)</t>
  </si>
  <si>
    <t>1.178,5
(-3 %)</t>
  </si>
  <si>
    <t>3
(+100 %)</t>
  </si>
  <si>
    <t>32,5
(+8 %)</t>
  </si>
  <si>
    <t>23,4 t
(+7 %)</t>
  </si>
  <si>
    <t>7,7 t
(+10 %)</t>
  </si>
  <si>
    <t>31,1 t
(+8 %)</t>
  </si>
  <si>
    <t>0,8 t
(+80 %)</t>
  </si>
  <si>
    <t>0,9 t
(+49 %)</t>
  </si>
  <si>
    <t>0,5 t
(+33 %)</t>
  </si>
  <si>
    <t>&lt; 0,1 t
(-44 %)</t>
  </si>
  <si>
    <t>0,1 t
(+3 %)</t>
  </si>
  <si>
    <t>2,7 t
(+17 %)</t>
  </si>
  <si>
    <t>1,7 t
(+7 %)</t>
  </si>
  <si>
    <t>3,4 t
(+14 %)</t>
  </si>
  <si>
    <t>0,7 t
(+14 %)</t>
  </si>
  <si>
    <t>4,1 t
(+14 %)</t>
  </si>
  <si>
    <t>4,4 t
(+34 %)</t>
  </si>
  <si>
    <t>0,6 t
(-24 %)</t>
  </si>
  <si>
    <t>5,0 t
(+23 %)</t>
  </si>
  <si>
    <t>10,3 t
(+7 %)</t>
  </si>
  <si>
    <t>0,4 t
(-11 %)</t>
  </si>
  <si>
    <t>10,8 t
(+6 %)</t>
  </si>
  <si>
    <t>48,1 t
(+12 %)</t>
  </si>
  <si>
    <t>2,8 t
(-23 %)</t>
  </si>
  <si>
    <t>50,9 t
(+9 %)</t>
  </si>
  <si>
    <t>204,9 t
(+6 %)</t>
  </si>
  <si>
    <t>13,2 t
(-39 %)</t>
  </si>
  <si>
    <t>218,0 t
(+2 %)</t>
  </si>
  <si>
    <t>7,9 t
(+15 %)</t>
  </si>
  <si>
    <t>0,3 t
(-14 %)</t>
  </si>
  <si>
    <t>8,2 t
(+13 %)</t>
  </si>
  <si>
    <t>28,1 t
(+2 %)</t>
  </si>
  <si>
    <t>2,1 t
(-24 %)</t>
  </si>
  <si>
    <t>30,1 t
(k. Ä.)</t>
  </si>
  <si>
    <t>35,4 t
(+26 %)</t>
  </si>
  <si>
    <t>5,6 t
(-18 %)</t>
  </si>
  <si>
    <t>41,0 t
(+17 %)</t>
  </si>
  <si>
    <t>91,4 t
(+16 %)</t>
  </si>
  <si>
    <t>10,0 t
(-25 %)</t>
  </si>
  <si>
    <t>101,4 t
(+10 %)</t>
  </si>
  <si>
    <t>461,4 t
(+10 %)</t>
  </si>
  <si>
    <t>45,3 t
(-24 %)</t>
  </si>
  <si>
    <t>506,6 t
(+6 %)</t>
  </si>
  <si>
    <t>0,2 t
(-2 %)</t>
  </si>
  <si>
    <t>0,1 t
(+45 %)</t>
  </si>
  <si>
    <t>0,8 t
(-22 %)</t>
  </si>
  <si>
    <t>0,3 t
(+7 %)</t>
  </si>
  <si>
    <t>0,2 t
(+9 %)</t>
  </si>
  <si>
    <t>1,0 t
(+8 %)</t>
  </si>
  <si>
    <t>1,8 t
(-46 %)</t>
  </si>
  <si>
    <t>0,3 t
(+86 %)</t>
  </si>
  <si>
    <t>&lt; 0,1 t
(-16 %)</t>
  </si>
  <si>
    <t>0,6 t
(+31 %)</t>
  </si>
  <si>
    <t>0,2 t
(-23 %)</t>
  </si>
  <si>
    <t>&lt; 0,1 t
(-77 %)</t>
  </si>
  <si>
    <t>&lt; 0,1 t
(-59 %)</t>
  </si>
  <si>
    <t>0,1 t
(-35 %)</t>
  </si>
  <si>
    <t>&lt; 0,1 t
(-56 %)</t>
  </si>
  <si>
    <t>&lt; 0,1 t
(-66 %)</t>
  </si>
  <si>
    <t>&lt; 0,1 t
(-64 %)</t>
  </si>
  <si>
    <t>&lt; 0,1 t
(-83 %)</t>
  </si>
  <si>
    <t>1,4 t
(-74 %)</t>
  </si>
  <si>
    <t>0,5 t
(-71 %)</t>
  </si>
  <si>
    <t>0,2 t
(k. Ä.)</t>
  </si>
  <si>
    <t>0,3 t
(-64 %)</t>
  </si>
  <si>
    <t>0,6 t
(-70 %)</t>
  </si>
  <si>
    <t>0,2 t
(-72 %)</t>
  </si>
  <si>
    <t>2,2 t
(-72 %)</t>
  </si>
  <si>
    <t>0,1 t
(-9 %)</t>
  </si>
  <si>
    <t>0,4 t
(-5 %)</t>
  </si>
  <si>
    <t>1,1 t
(-68 %)</t>
  </si>
  <si>
    <t>1,1 t
(-30 %)</t>
  </si>
  <si>
    <t>1,7 t
(-4 %)</t>
  </si>
  <si>
    <t>0,1 t
(-6 %)</t>
  </si>
  <si>
    <t>0,3 t
(-48 %)</t>
  </si>
  <si>
    <t>2,1 t
(-50 %)</t>
  </si>
  <si>
    <t>0,3 t
(-30 %)</t>
  </si>
  <si>
    <t>0,9 t
(-4 %)</t>
  </si>
  <si>
    <t>3,9 t
(-57 %)</t>
  </si>
  <si>
    <t>0,3 t
(-55 %)</t>
  </si>
  <si>
    <t>1,8 t
(-25 %)</t>
  </si>
  <si>
    <t>3,4 t
(-3 %)</t>
  </si>
  <si>
    <t>5.103,5
(-4 %)</t>
  </si>
  <si>
    <t>8.968
(+11 %)</t>
  </si>
  <si>
    <t>8.743
(+13 %)</t>
  </si>
  <si>
    <t>9.258,5
(-35 %)</t>
  </si>
  <si>
    <t>32.288
(+23 %)</t>
  </si>
  <si>
    <t>30.255,5
(+33 %)</t>
  </si>
  <si>
    <t>1.528,5
(-15 %)</t>
  </si>
  <si>
    <t>3.552
(+10 %)</t>
  </si>
  <si>
    <t>3.412
(+16 %)</t>
  </si>
  <si>
    <t>1.025,5
(-17 %)</t>
  </si>
  <si>
    <t>3.367,5
(+10 %)</t>
  </si>
  <si>
    <t>3.229
(+18 %)</t>
  </si>
  <si>
    <t>1.141
(-2 %)</t>
  </si>
  <si>
    <t>5.521
(-6 %)</t>
  </si>
  <si>
    <t>5.371
(-5 %)</t>
  </si>
  <si>
    <t>2.733
(+2 %)</t>
  </si>
  <si>
    <t>16.383,5
(-4 %)</t>
  </si>
  <si>
    <t>16.041
(-3 %)</t>
  </si>
  <si>
    <t>155
(-6 %)</t>
  </si>
  <si>
    <t>2.245,5
(-3 %)</t>
  </si>
  <si>
    <t>2.103
(+1 %)</t>
  </si>
  <si>
    <t>46,5
(-46 %)</t>
  </si>
  <si>
    <t>338,5
(+26 %)</t>
  </si>
  <si>
    <t>328,5
(+28 %)</t>
  </si>
  <si>
    <t>523,5
(+2 %)</t>
  </si>
  <si>
    <t>1.777,5
(+14 %)</t>
  </si>
  <si>
    <t>1.737,5
(+15 %)</t>
  </si>
  <si>
    <t>46,5
(+15 %)</t>
  </si>
  <si>
    <t>1.132
(-3 %)</t>
  </si>
  <si>
    <t>1.080,5
(-1 %)</t>
  </si>
  <si>
    <t xml:space="preserve">  0,3 d  (k. Ä.)</t>
  </si>
  <si>
    <t xml:space="preserve">  0,8 t  (+31 %)</t>
  </si>
  <si>
    <t xml:space="preserve">  0,5 t  (+34 %)</t>
  </si>
  <si>
    <t xml:space="preserve">  4,0 t  (+44 %)</t>
  </si>
  <si>
    <t xml:space="preserve"> 36,5 t   (+4 %)</t>
  </si>
  <si>
    <t xml:space="preserve">  6,3 d   (-9 %)</t>
  </si>
  <si>
    <t xml:space="preserve">  0,5 d  (-16 %)</t>
  </si>
  <si>
    <t xml:space="preserve">  0,8 d  (+13 %)</t>
  </si>
  <si>
    <t xml:space="preserve">  1,0 d  (k. Ä.)</t>
  </si>
  <si>
    <t xml:space="preserve">  0,9 d  (+50 %)</t>
  </si>
  <si>
    <t xml:space="preserve">  3,5 d  (+16 %)</t>
  </si>
  <si>
    <t xml:space="preserve">  3,7 d  (+21 %)</t>
  </si>
  <si>
    <t xml:space="preserve">  0,3 d  (-25 %)</t>
  </si>
  <si>
    <t xml:space="preserve"> 15,0 t  (+28 %)</t>
  </si>
  <si>
    <t xml:space="preserve">  2,1 d  (+27 %)</t>
  </si>
  <si>
    <t xml:space="preserve"> 17,7 t  (+27 %)</t>
  </si>
  <si>
    <t xml:space="preserve">  7,7 d  (+17 %)</t>
  </si>
  <si>
    <t xml:space="preserve"> 53,6 t  (+26 %)</t>
  </si>
  <si>
    <t xml:space="preserve"> 20,6 d  (+16 %)</t>
  </si>
  <si>
    <t xml:space="preserve">  0,8 t   (+3 %)</t>
  </si>
  <si>
    <t xml:space="preserve">  0,5 d  (k. Ä.)</t>
  </si>
  <si>
    <t xml:space="preserve">  6,3 d   (+4 %)</t>
  </si>
  <si>
    <t xml:space="preserve">  0,2 d  (+24 %)</t>
  </si>
  <si>
    <t xml:space="preserve"> 20,9 d   (+2 %)</t>
  </si>
  <si>
    <t xml:space="preserve">  0,1 t  (-35 %)</t>
  </si>
  <si>
    <t xml:space="preserve">  0,7 d   (-8 %)</t>
  </si>
  <si>
    <t xml:space="preserve">  3,4 t  (+45 %)</t>
  </si>
  <si>
    <t xml:space="preserve">  2,3 d  (+32 %)</t>
  </si>
  <si>
    <t xml:space="preserve">  0,3 d  (+60 %)</t>
  </si>
  <si>
    <t xml:space="preserve">  1,3 d  (+24 %)</t>
  </si>
  <si>
    <t xml:space="preserve">  0,3 d   (-3 %)</t>
  </si>
  <si>
    <t xml:space="preserve">  0,5 d   (+4 %)</t>
  </si>
  <si>
    <t xml:space="preserve">  3,0 t  (+17 %)</t>
  </si>
  <si>
    <t xml:space="preserve">  2,4 d  (+26 %)</t>
  </si>
  <si>
    <t xml:space="preserve"> 51,4 t  (+13 %)</t>
  </si>
  <si>
    <t xml:space="preserve"> 10,8 d  (+17 %)</t>
  </si>
  <si>
    <t xml:space="preserve">  1,0 t  (+80 %)</t>
  </si>
  <si>
    <t xml:space="preserve">  0,4 d  (+49 %)</t>
  </si>
  <si>
    <t xml:space="preserve"> 12,0 d  (+13 %)</t>
  </si>
  <si>
    <t xml:space="preserve">  4,5 d  (+25 %)</t>
  </si>
  <si>
    <t xml:space="preserve"> 78,5 t  (+15 %)</t>
  </si>
  <si>
    <t xml:space="preserve"> 35,2 d  (+18 %)</t>
  </si>
  <si>
    <t xml:space="preserve">  0,1 d   (-1 %)</t>
  </si>
  <si>
    <t xml:space="preserve">  0,7 t  (+12 %)</t>
  </si>
  <si>
    <t xml:space="preserve">  0,1 d   (+9 %)</t>
  </si>
  <si>
    <t xml:space="preserve">  0,3 d  (+18 %)</t>
  </si>
  <si>
    <t xml:space="preserve">  2,9 t  (+12 %)</t>
  </si>
  <si>
    <t xml:space="preserve">  0,6 d  (+14 %)</t>
  </si>
  <si>
    <t xml:space="preserve"> 17,0 t   (+2 %)</t>
  </si>
  <si>
    <t xml:space="preserve">  1,6 d   (+9 %)</t>
  </si>
  <si>
    <t xml:space="preserve"> 53,8 t   (+9 %)</t>
  </si>
  <si>
    <t xml:space="preserve">  2,1 d  (+12 %)</t>
  </si>
  <si>
    <t xml:space="preserve">  0,6 d  (+21 %)</t>
  </si>
  <si>
    <t xml:space="preserve">  0,7 t  (k. Ä.)</t>
  </si>
  <si>
    <t xml:space="preserve">  0,5 d   (-5 %)</t>
  </si>
  <si>
    <t xml:space="preserve"> 30,3 t  (+13 %)</t>
  </si>
  <si>
    <t xml:space="preserve">  2,1 d  (+16 %)</t>
  </si>
  <si>
    <t>112,2 t   (+9 %)</t>
  </si>
  <si>
    <t xml:space="preserve">  7,9 d  (+12 %)</t>
  </si>
  <si>
    <t xml:space="preserve">  0,3 t  (k. Ä.)</t>
  </si>
  <si>
    <t xml:space="preserve">  0,9 d  (k. Ä.)</t>
  </si>
  <si>
    <t xml:space="preserve">  0,2 d  (-27 %)</t>
  </si>
  <si>
    <t xml:space="preserve">  1,8 d   (-4 %)</t>
  </si>
  <si>
    <t xml:space="preserve"> 17,9 t  (+22 %)</t>
  </si>
  <si>
    <t xml:space="preserve">  2,9 d  (k. Ä.)</t>
  </si>
  <si>
    <t xml:space="preserve">  8,2 d   (-4 %)</t>
  </si>
  <si>
    <t xml:space="preserve"> 12,2 t   (+5 %)</t>
  </si>
  <si>
    <t xml:space="preserve"> 17,3 d   (+7 %)</t>
  </si>
  <si>
    <t xml:space="preserve">  0,9 t  (+33 %)</t>
  </si>
  <si>
    <t xml:space="preserve"> 18,3 d   (+5 %)</t>
  </si>
  <si>
    <t xml:space="preserve"> 10,5 t  (-12 %)</t>
  </si>
  <si>
    <t xml:space="preserve">  2,6 d   (-8 %)</t>
  </si>
  <si>
    <t xml:space="preserve"> 12,5 t   (-7 %)</t>
  </si>
  <si>
    <t xml:space="preserve">  6,4 d  (k. Ä.)</t>
  </si>
  <si>
    <t xml:space="preserve">  4,3 t  (+34 %)</t>
  </si>
  <si>
    <t xml:space="preserve">  2,0 d  (+22 %)</t>
  </si>
  <si>
    <t xml:space="preserve">  0,5 t  (+12 %)</t>
  </si>
  <si>
    <t xml:space="preserve">  0,2 d  (-17 %)</t>
  </si>
  <si>
    <t xml:space="preserve"> 50,8 t   (+1 %)</t>
  </si>
  <si>
    <t xml:space="preserve"> 51,6 d   (+4 %)</t>
  </si>
  <si>
    <t xml:space="preserve">  0,2 d  (-31 %)</t>
  </si>
  <si>
    <t xml:space="preserve">  2,2 t  (k. Ä.)</t>
  </si>
  <si>
    <t xml:space="preserve">  0,3 d  (-10 %)</t>
  </si>
  <si>
    <t xml:space="preserve">  0,1 d (+140 %)</t>
  </si>
  <si>
    <t xml:space="preserve">  2,7 d  (-16 %)</t>
  </si>
  <si>
    <t xml:space="preserve">  7,8 t  (k. Ä.)</t>
  </si>
  <si>
    <t xml:space="preserve">  3,4 d  (-14 %)</t>
  </si>
  <si>
    <t xml:space="preserve">  4,9 d   (+6 %)</t>
  </si>
  <si>
    <t xml:space="preserve">  0,3 d  (+65 %)</t>
  </si>
  <si>
    <t xml:space="preserve"> 12,4 d   (+8 %)</t>
  </si>
  <si>
    <t xml:space="preserve">  0,2 d  (+88 %)</t>
  </si>
  <si>
    <t xml:space="preserve">  3,8 d  (+15 %)</t>
  </si>
  <si>
    <t xml:space="preserve"> 22,8 d   (+4 %)</t>
  </si>
  <si>
    <t xml:space="preserve">  2,6 t  (+13 %)</t>
  </si>
  <si>
    <t xml:space="preserve">  1,1 d  (+16 %)</t>
  </si>
  <si>
    <t xml:space="preserve"> 10,7 d   (-3 %)</t>
  </si>
  <si>
    <t xml:space="preserve">  3,4 d  (+26 %)</t>
  </si>
  <si>
    <t xml:space="preserve"> 61,0 d   (+7 %)</t>
  </si>
  <si>
    <t>Sum of VM [t]</t>
  </si>
  <si>
    <t>Sum of VM [t]2</t>
  </si>
  <si>
    <r>
      <t>Antibiotika dieser Kategorie
‒ sind in der EU nicht als Tierarzneimittel zugelassen.
‒ dürfen bei Lebensmittel liefernden Tieren nicht angewendet werden.
‒ dürfen im Ausnahmefall bei Haustieren angewendet werden</t>
    </r>
    <r>
      <rPr>
        <vertAlign val="superscript"/>
        <sz val="11"/>
        <color rgb="FF000000"/>
        <rFont val="Calibri"/>
        <family val="2"/>
      </rPr>
      <t>b</t>
    </r>
    <r>
      <rPr>
        <sz val="11"/>
        <color indexed="8"/>
        <rFont val="Calibri"/>
        <family val="2"/>
      </rPr>
      <t>.
Beispiele: Amdinopenicilline, Carbapeneme, Glycycline</t>
    </r>
  </si>
  <si>
    <t>Antibiotika dieser Kategorie
‒ sind von kritischer Bedeutung für die Humanmedizin. Ihre Anwendung bei Tieren sollte beschränkt werden, um das Risiko für die öffentliche Gesundheit zu mindern.
‒ sollten nur in Erwägung gezogen werden, wenn keine klinisch wirksamen Antibiotika aus den Kategorien C oder D verfügbar sind. 
‒ sollten, wenn möglich, nur basierend auf einem Antibiogramm angewendet werden.
Beispiele: Cephalosporine der 3. und 4. Generation, Fluorchinolone, Polypeptidantibiotika (Colistin und Polymyxin B)</t>
  </si>
  <si>
    <t>Für Antibiotika dieser Kategorie
‒ gibt es in der Humanmedizin Alternativen. 
‒ gibt es in einigen Anwendungsgebieten in der Veterinärmedizin keine Alternativen aus Kategorie D. 
‒ gilt, dass sie nur in Erwägung gezogen werden sollten, wenn keine klinisch wirksamen Antibiotika aus Kategorie D verfügbar sind.
Beispiele: Aminoglykoside (außer Spectinomycin), Cephalosporine der 1. Generation, Fenicole, Lincosamide, Makrolide, Pleuromutiline</t>
  </si>
  <si>
    <t>Antibiotika dieser Kategorie
‒ sollten, sofern möglich, als Erstlinientherapie angewendet werden.  
‒ sind, wie immer, sorgfältig und nur bei medizinischem Bedarf anzuwenden.
Beispiele: Aminoglykoside (nur Spectinomycin), Folsäureantagonisten, Penicilline, Sulfonamide</t>
  </si>
  <si>
    <r>
      <t xml:space="preserve">Dargestellt werden für die Nutzungsarten in der Antibiotika-Minimierung die </t>
    </r>
    <r>
      <rPr>
        <b/>
        <sz val="11"/>
        <color rgb="FF000000"/>
        <rFont val="Calibri"/>
        <family val="2"/>
        <scheme val="minor"/>
      </rPr>
      <t>Wirkstoffklassenanteile</t>
    </r>
    <r>
      <rPr>
        <sz val="11"/>
        <color indexed="8"/>
        <rFont val="Calibri"/>
        <family val="2"/>
        <scheme val="minor"/>
      </rPr>
      <t xml:space="preserve"> der (a) </t>
    </r>
    <r>
      <rPr>
        <b/>
        <sz val="11"/>
        <color rgb="FF000000"/>
        <rFont val="Calibri"/>
        <family val="2"/>
        <scheme val="minor"/>
      </rPr>
      <t>Verbrauchsmengen</t>
    </r>
    <r>
      <rPr>
        <sz val="11"/>
        <color indexed="8"/>
        <rFont val="Calibri"/>
        <family val="2"/>
        <scheme val="minor"/>
      </rPr>
      <t xml:space="preserve"> und der (b) </t>
    </r>
    <r>
      <rPr>
        <b/>
        <sz val="11"/>
        <color rgb="FF000000"/>
        <rFont val="Calibri"/>
        <family val="2"/>
        <scheme val="minor"/>
      </rPr>
      <t>populationsweite Therapiehäufigkeit</t>
    </r>
    <r>
      <rPr>
        <sz val="11"/>
        <color indexed="8"/>
        <rFont val="Calibri"/>
        <family val="2"/>
        <scheme val="minor"/>
      </rPr>
      <t xml:space="preserve">. Dabei kann mit Hilfe von Datenschnitten gefiltert werden, und zwar nach (1) </t>
    </r>
    <r>
      <rPr>
        <b/>
        <sz val="11"/>
        <color rgb="FF000000"/>
        <rFont val="Calibri"/>
        <family val="2"/>
        <scheme val="minor"/>
      </rPr>
      <t>Nutzungsart</t>
    </r>
    <r>
      <rPr>
        <sz val="11"/>
        <color indexed="8"/>
        <rFont val="Calibri"/>
        <family val="2"/>
        <scheme val="minor"/>
      </rPr>
      <t xml:space="preserve"> und (2) </t>
    </r>
    <r>
      <rPr>
        <b/>
        <sz val="11"/>
        <color rgb="FF000000"/>
        <rFont val="Calibri"/>
        <family val="2"/>
        <scheme val="minor"/>
      </rPr>
      <t>AMEG</t>
    </r>
    <r>
      <rPr>
        <sz val="11"/>
        <color indexed="8"/>
        <rFont val="Calibri"/>
        <family val="2"/>
        <scheme val="minor"/>
      </rPr>
      <t xml:space="preserve">-Kategorie. Angegeben werden für die ausgewählte Nutzungsart und AMEG-Kategorien jeweils auch die gesamte Verbrauchsmenge in Tonnen [t] und die gesamte populationsweite Therapiehäufigkeit in Tagen [d].
</t>
    </r>
    <r>
      <rPr>
        <sz val="11"/>
        <color rgb="FFE40038"/>
        <rFont val="Calibri"/>
        <family val="2"/>
        <scheme val="minor"/>
      </rPr>
      <t>Achtung:</t>
    </r>
    <r>
      <rPr>
        <sz val="11"/>
        <rFont val="Calibri"/>
        <family val="2"/>
        <scheme val="minor"/>
      </rPr>
      <t xml:space="preserve"> W</t>
    </r>
    <r>
      <rPr>
        <sz val="11"/>
        <color indexed="8"/>
        <rFont val="Calibri"/>
        <family val="2"/>
        <scheme val="minor"/>
      </rPr>
      <t>enn mehrere Nutzungsarten ausgewählt sind, wird eine Fehlermeldung angezeigt, da die Addition von populationsweiten Therapiehäufigkeiten mehrerer Nutzungsarten zu unsinnigen Werten führt.</t>
    </r>
  </si>
  <si>
    <t/>
  </si>
  <si>
    <t>(Mehrere Elemente)</t>
  </si>
  <si>
    <t>(Leer)</t>
  </si>
  <si>
    <t>https://doi.org/10.17590/20250825-094624-0</t>
  </si>
  <si>
    <t>Bundesinstitut für Risikobewertung, 2025. Antibiotika-Verbrauchsmengen und Therapiehäufigkeit 2024: Entwicklung in Rindern, Schweinen, Hühnern und Puten. Wissenschaftsbericht des BfR vom 28. August 2025. DOI: 10.17590/20250825-094624-0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</si>
</sst>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0]&quot; &quot;;\-#,##0;#,##0"/>
    <numFmt numFmtId="165" formatCode="0.0\ %"/>
    <numFmt numFmtId="166" formatCode="#,##0;\-#,##0;&quot;&quot;"/>
    <numFmt numFmtId="167" formatCode="#,##0.000;\-\]#,##0.000;0"/>
    <numFmt numFmtId="168" formatCode="[&lt;0.001]0.0E+00;[&lt;0.01]#,##0.0000;#,##0.000"/>
    <numFmt numFmtId="169" formatCode="#,##0.000;\-#,##0.000;0"/>
    <numFmt numFmtId="170" formatCode="[&gt;=0.1]#,##0.0;[=0]&quot;0&quot;;&quot;&lt; 0,1&quot;"/>
    <numFmt numFmtId="171" formatCode="[&gt;=0.1]#,##0.0\ \t;[=0]&quot;0 t&quot;;&quot;&lt; 0,1 t&quot;"/>
    <numFmt numFmtId="172" formatCode="[&gt;=0.1]#,##0.0\ \d;[=0]&quot;0 d&quot;;&quot;&lt; 0,1 d&quot;"/>
    <numFmt numFmtId="173" formatCode="[&gt;=0.001]#,##0.000\ \t;[=0]&quot;0 t&quot;;&quot;&lt; 0,001 t&quot;"/>
    <numFmt numFmtId="174" formatCode="[&gt;=0.001]#,##0.000\ \d;[=0]&quot;0 d&quot;;&quot;&lt; 0,001 d&quot;"/>
    <numFmt numFmtId="175" formatCode="0\ %"/>
    <numFmt numFmtId="176" formatCode="0.0"/>
  </numFmts>
  <fonts count="39" x14ac:knownFonts="1">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u/>
      <sz val="11"/>
      <color theme="10"/>
      <name val="Calibri"/>
      <family val="2"/>
      <scheme val="minor"/>
    </font>
    <font>
      <b/>
      <sz val="14"/>
      <color theme="0"/>
      <name val="Calibri"/>
      <family val="2"/>
    </font>
    <font>
      <sz val="10"/>
      <color indexed="8"/>
      <name val="Calibri"/>
      <family val="2"/>
    </font>
    <font>
      <b/>
      <sz val="11"/>
      <name val="Calibri"/>
      <family val="2"/>
    </font>
    <font>
      <sz val="11"/>
      <color indexed="8"/>
      <name val="Calibri"/>
      <family val="2"/>
    </font>
    <font>
      <b/>
      <sz val="11"/>
      <name val="Calibri"/>
      <family val="2"/>
      <scheme val="minor"/>
    </font>
    <font>
      <b/>
      <sz val="14"/>
      <color theme="0"/>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9"/>
      <color indexed="8"/>
      <name val="Calibri"/>
      <family val="2"/>
    </font>
    <font>
      <vertAlign val="superscript"/>
      <sz val="9"/>
      <color rgb="FF000000"/>
      <name val="Calibri"/>
      <family val="2"/>
    </font>
    <font>
      <sz val="11"/>
      <color rgb="FF000000"/>
      <name val="Calibri"/>
      <family val="2"/>
    </font>
    <font>
      <vertAlign val="superscript"/>
      <sz val="11"/>
      <color rgb="FF000000"/>
      <name val="Calibri"/>
      <family val="2"/>
    </font>
    <font>
      <vertAlign val="superscript"/>
      <sz val="11"/>
      <name val="Calibri"/>
      <family val="2"/>
    </font>
    <font>
      <b/>
      <sz val="11"/>
      <color indexed="8"/>
      <name val="Calibri"/>
      <family val="2"/>
    </font>
    <font>
      <i/>
      <sz val="11"/>
      <color rgb="FF000000"/>
      <name val="Calibri"/>
      <family val="2"/>
      <scheme val="minor"/>
    </font>
    <font>
      <i/>
      <sz val="11"/>
      <name val="Calibri"/>
      <family val="2"/>
      <scheme val="minor"/>
    </font>
    <font>
      <b/>
      <sz val="11"/>
      <color theme="1"/>
      <name val="Calibri"/>
      <family val="2"/>
      <scheme val="minor"/>
    </font>
    <font>
      <b/>
      <sz val="14"/>
      <color theme="1"/>
      <name val="Calibri"/>
      <family val="2"/>
      <scheme val="minor"/>
    </font>
    <font>
      <u/>
      <sz val="11"/>
      <color theme="1"/>
      <name val="Calibri"/>
      <family val="2"/>
      <scheme val="minor"/>
    </font>
    <font>
      <b/>
      <sz val="16"/>
      <name val="Calibri"/>
      <family val="2"/>
    </font>
    <font>
      <b/>
      <sz val="14"/>
      <color rgb="FF324657"/>
      <name val="Calibri"/>
      <family val="2"/>
      <scheme val="minor"/>
    </font>
    <font>
      <b/>
      <sz val="11"/>
      <color rgb="FF324657"/>
      <name val="Calibri"/>
      <family val="2"/>
      <scheme val="minor"/>
    </font>
    <font>
      <b/>
      <sz val="12"/>
      <color rgb="FF000000"/>
      <name val="Calibri"/>
      <family val="2"/>
      <scheme val="minor"/>
    </font>
    <font>
      <b/>
      <sz val="12"/>
      <color indexed="8"/>
      <name val="Calibri"/>
      <family val="2"/>
      <scheme val="minor"/>
    </font>
    <font>
      <b/>
      <sz val="12"/>
      <color rgb="FF324657"/>
      <name val="Calibri"/>
      <family val="2"/>
      <scheme val="minor"/>
    </font>
    <font>
      <b/>
      <sz val="16"/>
      <color indexed="8"/>
      <name val="Calibri"/>
      <family val="2"/>
      <scheme val="minor"/>
    </font>
    <font>
      <sz val="11"/>
      <name val="Calibri"/>
      <family val="2"/>
    </font>
    <font>
      <b/>
      <sz val="16"/>
      <color rgb="FFE40038"/>
      <name val="Calibri"/>
      <family val="2"/>
      <scheme val="minor"/>
    </font>
    <font>
      <sz val="11"/>
      <color rgb="FFE40038"/>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C2C7CD"/>
        <bgColor indexed="64"/>
      </patternFill>
    </fill>
  </fills>
  <borders count="14">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xf numFmtId="0" fontId="6" fillId="0" borderId="0" applyNumberFormat="0" applyFill="0" applyBorder="0" applyAlignment="0" applyProtection="0"/>
    <xf numFmtId="0" fontId="5" fillId="0" borderId="0"/>
    <xf numFmtId="0" fontId="4" fillId="0" borderId="0"/>
  </cellStyleXfs>
  <cellXfs count="198">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0" fontId="8" fillId="0" borderId="0" xfId="3" applyFont="1"/>
    <xf numFmtId="0" fontId="8" fillId="0" borderId="0" xfId="3" applyFont="1" applyAlignment="1">
      <alignment vertical="top"/>
    </xf>
    <xf numFmtId="0" fontId="8" fillId="0" borderId="0" xfId="3" applyFont="1" applyAlignment="1">
      <alignment wrapText="1"/>
    </xf>
    <xf numFmtId="0" fontId="10" fillId="0" borderId="0" xfId="3" applyFont="1"/>
    <xf numFmtId="0" fontId="10" fillId="0" borderId="0" xfId="3" applyFont="1" applyAlignment="1">
      <alignment wrapText="1"/>
    </xf>
    <xf numFmtId="0" fontId="0" fillId="0" borderId="0" xfId="0" applyBorder="1"/>
    <xf numFmtId="165" fontId="0" fillId="0" borderId="0" xfId="0" applyNumberFormat="1" applyBorder="1"/>
    <xf numFmtId="0" fontId="0" fillId="0" borderId="0" xfId="0" applyBorder="1" applyAlignment="1">
      <alignment horizontal="left"/>
    </xf>
    <xf numFmtId="0" fontId="13" fillId="0" borderId="0" xfId="0" applyFont="1" applyFill="1"/>
    <xf numFmtId="167" fontId="13" fillId="0" borderId="0" xfId="0" applyNumberFormat="1" applyFont="1" applyFill="1"/>
    <xf numFmtId="168" fontId="0" fillId="0" borderId="0" xfId="0" applyNumberFormat="1"/>
    <xf numFmtId="0" fontId="12" fillId="0" borderId="0" xfId="0" applyFont="1" applyFill="1" applyAlignment="1">
      <alignment vertical="center"/>
    </xf>
    <xf numFmtId="0" fontId="0" fillId="0" borderId="0" xfId="0" applyProtection="1"/>
    <xf numFmtId="0" fontId="0" fillId="0" borderId="0" xfId="0" applyAlignment="1">
      <alignment wrapText="1"/>
    </xf>
    <xf numFmtId="0" fontId="0" fillId="0" borderId="0" xfId="0" applyAlignment="1">
      <alignment horizontal="center"/>
    </xf>
    <xf numFmtId="168" fontId="0" fillId="0" borderId="0" xfId="0" applyNumberFormat="1" applyAlignment="1">
      <alignment horizontal="center"/>
    </xf>
    <xf numFmtId="168" fontId="0" fillId="0" borderId="0" xfId="0" applyNumberFormat="1" applyAlignment="1">
      <alignment horizontal="right"/>
    </xf>
    <xf numFmtId="0" fontId="0" fillId="0" borderId="0" xfId="0" applyAlignment="1">
      <alignment vertical="top" wrapText="1"/>
    </xf>
    <xf numFmtId="0" fontId="0" fillId="0" borderId="0" xfId="0" applyAlignment="1"/>
    <xf numFmtId="0" fontId="10" fillId="0" borderId="4" xfId="3" applyFont="1" applyBorder="1" applyAlignment="1">
      <alignment vertical="top" wrapText="1"/>
    </xf>
    <xf numFmtId="0" fontId="10" fillId="0" borderId="4" xfId="3" applyFont="1" applyBorder="1" applyAlignment="1">
      <alignment horizontal="left" vertical="top" wrapText="1"/>
    </xf>
    <xf numFmtId="0" fontId="10" fillId="0" borderId="0" xfId="3" applyFont="1" applyBorder="1"/>
    <xf numFmtId="0" fontId="10" fillId="0" borderId="0" xfId="3" applyFont="1" applyBorder="1" applyAlignment="1">
      <alignment wrapText="1"/>
    </xf>
    <xf numFmtId="0" fontId="6" fillId="0" borderId="0" xfId="1" applyAlignment="1">
      <alignment vertical="top"/>
    </xf>
    <xf numFmtId="0" fontId="18" fillId="0" borderId="0" xfId="3" applyFont="1"/>
    <xf numFmtId="0" fontId="10" fillId="2" borderId="4" xfId="0" applyFont="1" applyFill="1" applyBorder="1" applyAlignment="1">
      <alignment horizontal="left" vertical="top" wrapText="1"/>
    </xf>
    <xf numFmtId="0" fontId="8" fillId="0" borderId="1" xfId="3" applyFont="1" applyBorder="1" applyAlignment="1">
      <alignment horizontal="left"/>
    </xf>
    <xf numFmtId="0" fontId="0" fillId="0" borderId="0" xfId="0" applyAlignment="1">
      <alignment horizontal="left" vertical="top" wrapText="1"/>
    </xf>
    <xf numFmtId="0" fontId="0" fillId="0" borderId="0" xfId="0" applyAlignment="1">
      <alignment horizontal="left" vertical="top" wrapText="1"/>
    </xf>
    <xf numFmtId="0" fontId="13" fillId="0" borderId="0" xfId="0" applyFont="1" applyFill="1" applyAlignment="1">
      <alignment horizontal="left" vertical="top" wrapText="1"/>
    </xf>
    <xf numFmtId="0" fontId="0" fillId="0" borderId="0" xfId="0" applyBorder="1" applyAlignment="1">
      <alignment horizontal="left" vertical="top" wrapText="1"/>
    </xf>
    <xf numFmtId="0" fontId="0" fillId="0" borderId="0" xfId="0" applyAlignment="1">
      <alignment horizontal="justify"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Border="1" applyAlignment="1">
      <alignment horizontal="left" vertical="top" wrapText="1"/>
    </xf>
    <xf numFmtId="3" fontId="0" fillId="0" borderId="0" xfId="0" applyNumberFormat="1" applyBorder="1"/>
    <xf numFmtId="165" fontId="0" fillId="0" borderId="0" xfId="0" applyNumberFormat="1" applyBorder="1" applyAlignment="1">
      <alignment horizontal="left" vertical="top" wrapText="1"/>
    </xf>
    <xf numFmtId="165" fontId="0" fillId="0" borderId="0" xfId="0" applyNumberFormat="1" applyAlignment="1">
      <alignment horizontal="left" vertical="top" wrapText="1"/>
    </xf>
    <xf numFmtId="165" fontId="0" fillId="0" borderId="0" xfId="0" applyNumberFormat="1"/>
    <xf numFmtId="0" fontId="0" fillId="0" borderId="0" xfId="0" applyAlignment="1">
      <alignment horizontal="left" vertical="top" wrapText="1"/>
    </xf>
    <xf numFmtId="0" fontId="13" fillId="0" borderId="0" xfId="0" applyFont="1" applyFill="1" applyAlignment="1">
      <alignment horizontal="left" vertical="top" wrapText="1"/>
    </xf>
    <xf numFmtId="0" fontId="0" fillId="0" borderId="0" xfId="0" applyBorder="1" applyAlignment="1">
      <alignment horizontal="left" vertical="top" wrapText="1"/>
    </xf>
    <xf numFmtId="0" fontId="5" fillId="0" borderId="0" xfId="2"/>
    <xf numFmtId="0" fontId="27" fillId="0" borderId="0" xfId="2" applyFont="1"/>
    <xf numFmtId="0" fontId="5" fillId="0" borderId="9" xfId="2" applyBorder="1"/>
    <xf numFmtId="0" fontId="26" fillId="0" borderId="0" xfId="2" applyFont="1" applyAlignment="1">
      <alignment wrapText="1"/>
    </xf>
    <xf numFmtId="0" fontId="3" fillId="0" borderId="0" xfId="2" applyFont="1" applyAlignment="1">
      <alignment vertical="center"/>
    </xf>
    <xf numFmtId="0" fontId="5" fillId="0" borderId="0" xfId="2" applyAlignment="1">
      <alignment vertical="center"/>
    </xf>
    <xf numFmtId="0" fontId="7" fillId="0" borderId="0" xfId="2" applyFont="1" applyFill="1" applyAlignment="1">
      <alignment horizontal="left" vertical="center" wrapText="1"/>
    </xf>
    <xf numFmtId="0" fontId="29" fillId="0" borderId="0" xfId="2" applyFont="1" applyFill="1" applyBorder="1" applyAlignment="1">
      <alignment horizontal="left" vertical="center" wrapText="1"/>
    </xf>
    <xf numFmtId="0" fontId="29" fillId="0" borderId="0" xfId="2" applyFont="1" applyFill="1" applyBorder="1" applyAlignment="1">
      <alignment vertical="center" wrapText="1"/>
    </xf>
    <xf numFmtId="0" fontId="0" fillId="0" borderId="2" xfId="0" applyBorder="1"/>
    <xf numFmtId="0" fontId="0" fillId="0" borderId="3" xfId="0" applyBorder="1"/>
    <xf numFmtId="0" fontId="30" fillId="0" borderId="2" xfId="0" applyFont="1" applyBorder="1" applyAlignment="1">
      <alignment horizontal="left" vertical="center" readingOrder="1"/>
    </xf>
    <xf numFmtId="0" fontId="12" fillId="0" borderId="0" xfId="0" applyFont="1" applyFill="1" applyAlignment="1">
      <alignment horizontal="left" vertical="center"/>
    </xf>
    <xf numFmtId="0" fontId="31" fillId="0" borderId="2" xfId="0" applyFont="1" applyBorder="1" applyAlignment="1">
      <alignment horizontal="left" vertical="center" readingOrder="1"/>
    </xf>
    <xf numFmtId="0" fontId="9" fillId="3" borderId="4" xfId="2" applyFont="1" applyFill="1" applyBorder="1" applyAlignment="1">
      <alignment horizontal="left"/>
    </xf>
    <xf numFmtId="0" fontId="9" fillId="3" borderId="4" xfId="2" applyFont="1" applyFill="1" applyBorder="1" applyAlignment="1">
      <alignment horizontal="left" vertical="center"/>
    </xf>
    <xf numFmtId="167" fontId="11" fillId="3" borderId="6" xfId="0" applyNumberFormat="1" applyFont="1" applyFill="1" applyBorder="1" applyAlignment="1">
      <alignment horizontal="right" vertical="center"/>
    </xf>
    <xf numFmtId="0" fontId="13" fillId="0" borderId="6" xfId="0" applyFont="1" applyFill="1" applyBorder="1"/>
    <xf numFmtId="167" fontId="13" fillId="0" borderId="6" xfId="0" applyNumberFormat="1" applyFont="1" applyFill="1" applyBorder="1"/>
    <xf numFmtId="0" fontId="13" fillId="0" borderId="6" xfId="0" applyFont="1" applyFill="1" applyBorder="1" applyAlignment="1">
      <alignment horizontal="left" vertical="center"/>
    </xf>
    <xf numFmtId="0" fontId="11" fillId="3" borderId="1" xfId="0" applyFont="1" applyFill="1" applyBorder="1" applyAlignment="1">
      <alignment vertical="center"/>
    </xf>
    <xf numFmtId="167" fontId="11" fillId="3" borderId="1" xfId="0" applyNumberFormat="1" applyFont="1" applyFill="1" applyBorder="1" applyAlignment="1">
      <alignment horizontal="right" vertical="center"/>
    </xf>
    <xf numFmtId="167" fontId="11" fillId="3" borderId="9" xfId="0" applyNumberFormat="1" applyFont="1" applyFill="1" applyBorder="1" applyAlignment="1">
      <alignment horizontal="center" vertical="center"/>
    </xf>
    <xf numFmtId="0" fontId="0" fillId="0" borderId="6" xfId="0" applyBorder="1"/>
    <xf numFmtId="0" fontId="3" fillId="3" borderId="1" xfId="0" applyFont="1" applyFill="1" applyBorder="1"/>
    <xf numFmtId="0" fontId="3" fillId="3" borderId="9" xfId="0" applyFont="1" applyFill="1" applyBorder="1"/>
    <xf numFmtId="0" fontId="3" fillId="0" borderId="6" xfId="0" applyFont="1" applyBorder="1" applyAlignment="1">
      <alignment horizontal="right"/>
    </xf>
    <xf numFmtId="0" fontId="11" fillId="3" borderId="6" xfId="0" applyFont="1" applyFill="1" applyBorder="1" applyAlignment="1">
      <alignment horizontal="right" vertical="center"/>
    </xf>
    <xf numFmtId="165" fontId="11" fillId="3" borderId="6" xfId="0" applyNumberFormat="1" applyFont="1" applyFill="1" applyBorder="1" applyAlignment="1">
      <alignment horizontal="right" vertical="center"/>
    </xf>
    <xf numFmtId="0" fontId="0" fillId="0" borderId="6" xfId="0" applyBorder="1" applyAlignment="1">
      <alignment horizontal="left" vertical="center"/>
    </xf>
    <xf numFmtId="166" fontId="0" fillId="0" borderId="6" xfId="0" applyNumberFormat="1" applyBorder="1"/>
    <xf numFmtId="165" fontId="0" fillId="0" borderId="6" xfId="0" applyNumberFormat="1" applyBorder="1"/>
    <xf numFmtId="166" fontId="3" fillId="0" borderId="6" xfId="0" applyNumberFormat="1" applyFont="1" applyBorder="1"/>
    <xf numFmtId="165" fontId="3" fillId="0" borderId="6" xfId="0" applyNumberFormat="1" applyFont="1" applyBorder="1"/>
    <xf numFmtId="0" fontId="11" fillId="3" borderId="1" xfId="0" applyFont="1" applyFill="1" applyBorder="1" applyAlignment="1">
      <alignment horizontal="right" vertical="center"/>
    </xf>
    <xf numFmtId="0" fontId="11" fillId="3" borderId="9" xfId="0" applyFont="1" applyFill="1" applyBorder="1" applyAlignment="1">
      <alignment horizontal="center" vertical="center"/>
    </xf>
    <xf numFmtId="0" fontId="3" fillId="0" borderId="6" xfId="0" applyFont="1" applyBorder="1" applyAlignment="1"/>
    <xf numFmtId="3" fontId="3" fillId="3" borderId="6" xfId="0" applyNumberFormat="1" applyFont="1" applyFill="1" applyBorder="1" applyAlignment="1">
      <alignment horizontal="right" vertical="center"/>
    </xf>
    <xf numFmtId="165" fontId="3" fillId="3" borderId="6" xfId="0" applyNumberFormat="1" applyFont="1" applyFill="1" applyBorder="1" applyAlignment="1">
      <alignment horizontal="right" vertical="center"/>
    </xf>
    <xf numFmtId="0" fontId="0" fillId="0" borderId="6" xfId="0" applyBorder="1" applyAlignment="1">
      <alignment horizontal="right" vertical="center"/>
    </xf>
    <xf numFmtId="3" fontId="0" fillId="0" borderId="6" xfId="0" applyNumberFormat="1" applyBorder="1" applyAlignment="1">
      <alignment horizontal="right" vertical="center"/>
    </xf>
    <xf numFmtId="165" fontId="0" fillId="0" borderId="6" xfId="0" applyNumberFormat="1" applyBorder="1" applyAlignment="1">
      <alignment horizontal="right"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3" fillId="3" borderId="1" xfId="0" applyFont="1" applyFill="1" applyBorder="1" applyAlignment="1">
      <alignment horizontal="right" vertical="center"/>
    </xf>
    <xf numFmtId="3" fontId="3" fillId="3" borderId="1" xfId="0" applyNumberFormat="1" applyFont="1" applyFill="1" applyBorder="1" applyAlignment="1">
      <alignment horizontal="right" vertical="center"/>
    </xf>
    <xf numFmtId="0" fontId="0" fillId="3" borderId="9" xfId="0" applyFill="1" applyBorder="1" applyAlignment="1">
      <alignment horizontal="center" vertical="center"/>
    </xf>
    <xf numFmtId="164" fontId="3" fillId="3" borderId="9" xfId="0" applyNumberFormat="1" applyFont="1" applyFill="1" applyBorder="1" applyAlignment="1">
      <alignment horizontal="center" vertical="center"/>
    </xf>
    <xf numFmtId="0" fontId="0" fillId="3" borderId="1" xfId="0" applyFill="1" applyBorder="1" applyAlignment="1">
      <alignment horizontal="center" vertical="center"/>
    </xf>
    <xf numFmtId="0" fontId="0" fillId="0" borderId="6" xfId="0" applyBorder="1" applyAlignment="1">
      <alignment horizontal="center"/>
    </xf>
    <xf numFmtId="0" fontId="0" fillId="3" borderId="0" xfId="0" applyFill="1" applyBorder="1" applyAlignment="1">
      <alignment horizontal="center" vertical="center"/>
    </xf>
    <xf numFmtId="0" fontId="0" fillId="0" borderId="0" xfId="0" applyBorder="1" applyAlignment="1">
      <alignment horizontal="center"/>
    </xf>
    <xf numFmtId="0" fontId="15" fillId="0" borderId="0" xfId="0" applyFont="1" applyBorder="1" applyAlignment="1">
      <alignment horizontal="left" vertical="top" wrapText="1"/>
    </xf>
    <xf numFmtId="0" fontId="0" fillId="0" borderId="0" xfId="0" applyBorder="1" applyAlignment="1"/>
    <xf numFmtId="0" fontId="0" fillId="0" borderId="1" xfId="0" applyBorder="1" applyAlignment="1">
      <alignment horizontal="center"/>
    </xf>
    <xf numFmtId="0" fontId="0" fillId="0" borderId="9" xfId="0" applyBorder="1" applyAlignment="1">
      <alignment horizontal="center"/>
    </xf>
    <xf numFmtId="0" fontId="0" fillId="3" borderId="1" xfId="0" applyFill="1" applyBorder="1" applyAlignment="1">
      <alignment horizontal="center" vertical="center" wrapText="1"/>
    </xf>
    <xf numFmtId="171" fontId="0" fillId="0" borderId="0" xfId="0" applyNumberFormat="1"/>
    <xf numFmtId="172" fontId="0" fillId="0" borderId="0" xfId="0" applyNumberFormat="1"/>
    <xf numFmtId="0" fontId="26" fillId="0" borderId="0" xfId="0" applyFont="1" applyFill="1" applyBorder="1"/>
    <xf numFmtId="0" fontId="5" fillId="0" borderId="0" xfId="0" applyFont="1" applyFill="1" applyBorder="1" applyAlignment="1">
      <alignment wrapText="1"/>
    </xf>
    <xf numFmtId="0" fontId="5" fillId="0" borderId="0" xfId="0" applyFont="1" applyFill="1" applyBorder="1"/>
    <xf numFmtId="0" fontId="0" fillId="0" borderId="0" xfId="0" applyAlignment="1">
      <alignment horizontal="right"/>
    </xf>
    <xf numFmtId="172" fontId="0" fillId="0" borderId="0" xfId="0" applyNumberFormat="1" applyAlignment="1">
      <alignment horizontal="right"/>
    </xf>
    <xf numFmtId="173" fontId="29" fillId="0" borderId="0" xfId="2" applyNumberFormat="1" applyFont="1" applyFill="1" applyBorder="1" applyAlignment="1">
      <alignment horizontal="left" vertical="center" wrapText="1"/>
    </xf>
    <xf numFmtId="173" fontId="0" fillId="0" borderId="0" xfId="0" applyNumberFormat="1" applyAlignment="1">
      <alignment horizontal="left" vertical="top" wrapText="1"/>
    </xf>
    <xf numFmtId="173" fontId="0" fillId="3" borderId="1" xfId="0" applyNumberFormat="1" applyFill="1" applyBorder="1" applyAlignment="1">
      <alignment horizontal="center" vertical="center" wrapText="1"/>
    </xf>
    <xf numFmtId="173" fontId="0" fillId="0" borderId="6" xfId="0" applyNumberFormat="1" applyBorder="1" applyAlignment="1">
      <alignment horizontal="center"/>
    </xf>
    <xf numFmtId="173" fontId="0" fillId="0" borderId="0" xfId="0" applyNumberFormat="1" applyAlignment="1">
      <alignment horizontal="center"/>
    </xf>
    <xf numFmtId="174" fontId="29" fillId="0" borderId="0" xfId="2" applyNumberFormat="1" applyFont="1" applyFill="1" applyBorder="1" applyAlignment="1">
      <alignment horizontal="left" vertical="center" wrapText="1"/>
    </xf>
    <xf numFmtId="174" fontId="0" fillId="0" borderId="0" xfId="0" applyNumberFormat="1" applyBorder="1" applyAlignment="1">
      <alignment horizontal="left" vertical="top" wrapText="1"/>
    </xf>
    <xf numFmtId="174" fontId="0" fillId="3" borderId="0" xfId="0" applyNumberFormat="1" applyFill="1" applyBorder="1" applyAlignment="1">
      <alignment horizontal="center" vertical="center"/>
    </xf>
    <xf numFmtId="174" fontId="0" fillId="0" borderId="6" xfId="0" applyNumberFormat="1" applyBorder="1" applyAlignment="1">
      <alignment horizontal="center"/>
    </xf>
    <xf numFmtId="174" fontId="0" fillId="0" borderId="0" xfId="0" applyNumberFormat="1" applyAlignment="1">
      <alignment horizontal="center"/>
    </xf>
    <xf numFmtId="3" fontId="29" fillId="0" borderId="0" xfId="2" applyNumberFormat="1" applyFont="1" applyFill="1" applyBorder="1" applyAlignment="1">
      <alignment horizontal="left" vertical="center" wrapText="1"/>
    </xf>
    <xf numFmtId="3" fontId="0" fillId="0" borderId="0" xfId="0" applyNumberFormat="1" applyAlignment="1">
      <alignment horizontal="left" vertical="top" wrapText="1"/>
    </xf>
    <xf numFmtId="3" fontId="0" fillId="3" borderId="1" xfId="0" applyNumberFormat="1" applyFill="1" applyBorder="1" applyAlignment="1">
      <alignment horizontal="center" vertical="center"/>
    </xf>
    <xf numFmtId="3" fontId="0" fillId="0" borderId="6" xfId="0" applyNumberFormat="1" applyBorder="1" applyAlignment="1">
      <alignment horizontal="center"/>
    </xf>
    <xf numFmtId="3" fontId="0" fillId="0" borderId="9" xfId="0" applyNumberFormat="1" applyBorder="1" applyAlignment="1">
      <alignment horizontal="center"/>
    </xf>
    <xf numFmtId="3" fontId="0" fillId="0" borderId="0" xfId="0" applyNumberFormat="1" applyAlignment="1">
      <alignment horizontal="center"/>
    </xf>
    <xf numFmtId="172" fontId="29" fillId="0" borderId="0" xfId="2" applyNumberFormat="1" applyFont="1" applyFill="1" applyBorder="1" applyAlignment="1">
      <alignment horizontal="left" vertical="center" wrapText="1"/>
    </xf>
    <xf numFmtId="172" fontId="0" fillId="0" borderId="0" xfId="0" applyNumberFormat="1" applyAlignment="1">
      <alignment horizontal="center" vertical="top" wrapText="1"/>
    </xf>
    <xf numFmtId="172" fontId="0" fillId="3" borderId="1" xfId="0" quotePrefix="1" applyNumberFormat="1" applyFill="1" applyBorder="1" applyAlignment="1">
      <alignment horizontal="center" vertical="center"/>
    </xf>
    <xf numFmtId="172" fontId="0" fillId="0" borderId="6" xfId="0" applyNumberFormat="1" applyBorder="1" applyAlignment="1">
      <alignment horizontal="center"/>
    </xf>
    <xf numFmtId="172" fontId="0" fillId="0" borderId="9" xfId="0" applyNumberFormat="1" applyBorder="1" applyAlignment="1">
      <alignment horizontal="center"/>
    </xf>
    <xf numFmtId="172" fontId="0" fillId="0" borderId="0" xfId="0" applyNumberFormat="1" applyAlignment="1">
      <alignment horizontal="center"/>
    </xf>
    <xf numFmtId="0" fontId="34" fillId="0" borderId="8" xfId="0" applyFont="1" applyBorder="1" applyAlignment="1">
      <alignment horizontal="left" vertical="center" readingOrder="1"/>
    </xf>
    <xf numFmtId="0" fontId="33" fillId="0" borderId="8" xfId="0" applyFont="1" applyBorder="1"/>
    <xf numFmtId="0" fontId="3" fillId="0" borderId="0" xfId="0" applyFont="1" applyAlignment="1">
      <alignment horizontal="right"/>
    </xf>
    <xf numFmtId="0" fontId="32" fillId="0" borderId="10" xfId="0" applyFont="1" applyBorder="1"/>
    <xf numFmtId="0" fontId="33" fillId="0" borderId="11" xfId="0" applyFont="1" applyBorder="1"/>
    <xf numFmtId="0" fontId="0" fillId="0" borderId="12" xfId="0" applyBorder="1"/>
    <xf numFmtId="0" fontId="0" fillId="0" borderId="13" xfId="0" applyBorder="1"/>
    <xf numFmtId="0" fontId="3" fillId="0" borderId="0" xfId="0" applyFont="1"/>
    <xf numFmtId="0" fontId="0" fillId="0" borderId="0" xfId="0" applyAlignment="1">
      <alignment horizontal="center" vertical="center"/>
    </xf>
    <xf numFmtId="0" fontId="37" fillId="0" borderId="0" xfId="0" applyFont="1" applyAlignment="1">
      <alignment horizontal="center" vertical="center"/>
    </xf>
    <xf numFmtId="0" fontId="6" fillId="0" borderId="4" xfId="1" quotePrefix="1" applyFill="1" applyBorder="1" applyAlignment="1">
      <alignment vertical="center"/>
    </xf>
    <xf numFmtId="0" fontId="6" fillId="0" borderId="4" xfId="1" quotePrefix="1" applyBorder="1" applyAlignment="1">
      <alignment vertical="center"/>
    </xf>
    <xf numFmtId="0" fontId="10" fillId="0" borderId="4" xfId="3" applyFont="1" applyBorder="1" applyAlignment="1">
      <alignment horizontal="left" vertical="center"/>
    </xf>
    <xf numFmtId="0" fontId="20" fillId="2" borderId="4" xfId="0" applyFont="1" applyFill="1" applyBorder="1" applyAlignment="1">
      <alignment horizontal="left" vertical="center" wrapText="1"/>
    </xf>
    <xf numFmtId="171" fontId="29" fillId="0" borderId="0" xfId="2" applyNumberFormat="1" applyFont="1" applyFill="1" applyBorder="1" applyAlignment="1">
      <alignment horizontal="left" vertical="center" wrapText="1"/>
    </xf>
    <xf numFmtId="171" fontId="13" fillId="0" borderId="0" xfId="0" applyNumberFormat="1" applyFont="1" applyFill="1" applyAlignment="1">
      <alignment horizontal="left" vertical="top" wrapText="1"/>
    </xf>
    <xf numFmtId="171" fontId="3" fillId="3" borderId="6" xfId="0" applyNumberFormat="1" applyFont="1" applyFill="1" applyBorder="1" applyAlignment="1">
      <alignment horizontal="right"/>
    </xf>
    <xf numFmtId="171" fontId="0" fillId="0" borderId="6" xfId="0" applyNumberFormat="1" applyBorder="1"/>
    <xf numFmtId="171" fontId="11" fillId="0" borderId="6" xfId="0" applyNumberFormat="1" applyFont="1" applyBorder="1"/>
    <xf numFmtId="171" fontId="0" fillId="0" borderId="0" xfId="0" quotePrefix="1" applyNumberFormat="1"/>
    <xf numFmtId="172" fontId="0" fillId="0" borderId="0" xfId="0" quotePrefix="1" applyNumberFormat="1"/>
    <xf numFmtId="0" fontId="0" fillId="0" borderId="9" xfId="0" applyBorder="1"/>
    <xf numFmtId="3" fontId="0" fillId="0" borderId="0" xfId="0" applyNumberFormat="1"/>
    <xf numFmtId="175" fontId="0" fillId="0" borderId="0" xfId="0" applyNumberFormat="1"/>
    <xf numFmtId="176" fontId="0" fillId="0" borderId="0" xfId="0" applyNumberFormat="1"/>
    <xf numFmtId="49" fontId="2" fillId="0" borderId="0" xfId="2" applyNumberFormat="1" applyFont="1" applyAlignment="1">
      <alignment vertical="top" wrapText="1" readingOrder="1"/>
    </xf>
    <xf numFmtId="0" fontId="29" fillId="0" borderId="5" xfId="2" applyFont="1" applyFill="1" applyBorder="1" applyAlignment="1">
      <alignment horizontal="left" vertical="center" wrapText="1"/>
    </xf>
    <xf numFmtId="0" fontId="29" fillId="0" borderId="7" xfId="2" applyFont="1" applyFill="1" applyBorder="1" applyAlignment="1">
      <alignment horizontal="left" vertical="center" wrapText="1"/>
    </xf>
    <xf numFmtId="0" fontId="9" fillId="3" borderId="4" xfId="2" applyFont="1" applyFill="1" applyBorder="1" applyAlignment="1">
      <alignment horizontal="left" vertical="center"/>
    </xf>
    <xf numFmtId="0" fontId="18" fillId="0" borderId="0" xfId="3" applyFont="1" applyAlignment="1">
      <alignment horizontal="left" vertical="top" wrapText="1"/>
    </xf>
    <xf numFmtId="0" fontId="18" fillId="0" borderId="0" xfId="3" applyFont="1" applyAlignment="1">
      <alignment horizontal="left" vertical="top"/>
    </xf>
    <xf numFmtId="0" fontId="6" fillId="0" borderId="0" xfId="1" applyBorder="1" applyAlignment="1">
      <alignment horizontal="left" vertical="center"/>
    </xf>
    <xf numFmtId="0" fontId="23" fillId="3" borderId="4" xfId="3" applyFont="1" applyFill="1" applyBorder="1" applyAlignment="1">
      <alignment horizontal="left" vertical="center"/>
    </xf>
    <xf numFmtId="0" fontId="6" fillId="0" borderId="0" xfId="1" applyBorder="1" applyAlignment="1">
      <alignment horizontal="left"/>
    </xf>
    <xf numFmtId="0" fontId="36" fillId="0" borderId="0" xfId="2" applyFont="1" applyFill="1" applyAlignment="1">
      <alignment horizontal="left" vertical="center" wrapText="1"/>
    </xf>
    <xf numFmtId="0" fontId="29" fillId="0" borderId="6" xfId="2" applyFont="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0" fontId="15" fillId="0" borderId="0" xfId="0" applyFont="1" applyAlignment="1">
      <alignment horizontal="left" vertical="top"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0" fillId="0" borderId="0" xfId="0" applyBorder="1" applyAlignment="1">
      <alignment horizontal="left" vertical="top" wrapText="1"/>
    </xf>
    <xf numFmtId="0" fontId="0" fillId="0" borderId="6" xfId="0" applyBorder="1" applyAlignment="1">
      <alignment vertical="center" wrapText="1"/>
    </xf>
    <xf numFmtId="164" fontId="3" fillId="3" borderId="6" xfId="0" applyNumberFormat="1" applyFont="1" applyFill="1" applyBorder="1" applyAlignment="1">
      <alignment horizontal="center" vertical="center"/>
    </xf>
    <xf numFmtId="0" fontId="0" fillId="3" borderId="9" xfId="0" applyFill="1" applyBorder="1" applyAlignment="1">
      <alignment horizontal="center" vertical="center"/>
    </xf>
    <xf numFmtId="0" fontId="0" fillId="0" borderId="6" xfId="0" applyBorder="1" applyAlignment="1">
      <alignment vertical="center"/>
    </xf>
    <xf numFmtId="0" fontId="0" fillId="0" borderId="9" xfId="0" applyBorder="1" applyAlignment="1">
      <alignment horizontal="left" vertical="center"/>
    </xf>
    <xf numFmtId="0" fontId="0" fillId="0" borderId="1" xfId="0" applyBorder="1" applyAlignment="1">
      <alignment horizontal="left" vertical="center"/>
    </xf>
    <xf numFmtId="0" fontId="11" fillId="3" borderId="9" xfId="0" applyFont="1" applyFill="1" applyBorder="1" applyAlignment="1">
      <alignment horizontal="center" vertical="center"/>
    </xf>
    <xf numFmtId="0" fontId="11" fillId="3" borderId="6" xfId="0" applyFont="1" applyFill="1" applyBorder="1" applyAlignment="1">
      <alignment horizontal="center" vertical="center"/>
    </xf>
    <xf numFmtId="0" fontId="0" fillId="0" borderId="6" xfId="0" applyBorder="1" applyAlignment="1">
      <alignment horizontal="left" vertical="center"/>
    </xf>
    <xf numFmtId="0" fontId="0" fillId="0" borderId="0" xfId="0" applyBorder="1" applyAlignment="1">
      <alignment horizontal="left" vertical="center"/>
    </xf>
    <xf numFmtId="170" fontId="11" fillId="3" borderId="6" xfId="0" applyNumberFormat="1" applyFont="1" applyFill="1" applyBorder="1" applyAlignment="1">
      <alignment horizontal="center" vertical="top" wrapText="1"/>
    </xf>
    <xf numFmtId="0" fontId="0" fillId="0" borderId="0" xfId="0" applyFont="1" applyAlignment="1">
      <alignment horizontal="left" vertical="top" wrapText="1"/>
    </xf>
    <xf numFmtId="0" fontId="13" fillId="0" borderId="0" xfId="0" applyFont="1" applyFill="1" applyAlignment="1">
      <alignment horizontal="left" vertical="top" wrapText="1"/>
    </xf>
    <xf numFmtId="0" fontId="13" fillId="0" borderId="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0" xfId="0" applyFont="1" applyFill="1" applyBorder="1" applyAlignment="1">
      <alignment horizontal="left" vertical="center"/>
    </xf>
    <xf numFmtId="167" fontId="11" fillId="3" borderId="6" xfId="0" applyNumberFormat="1" applyFont="1" applyFill="1" applyBorder="1" applyAlignment="1">
      <alignment horizontal="center" vertical="center"/>
    </xf>
    <xf numFmtId="0" fontId="6" fillId="0" borderId="0" xfId="1"/>
    <xf numFmtId="0" fontId="1" fillId="0" borderId="0" xfId="2" applyFont="1" applyFill="1" applyAlignment="1">
      <alignment vertical="top" wrapText="1"/>
    </xf>
  </cellXfs>
  <cellStyles count="4">
    <cellStyle name="Link" xfId="1" builtinId="8"/>
    <cellStyle name="Standard" xfId="0" builtinId="0"/>
    <cellStyle name="Standard 2" xfId="2" xr:uid="{1F96E8D8-9D27-4E09-B14A-E5041708CC8D}"/>
    <cellStyle name="Standard 3" xfId="3" xr:uid="{23D2E9DA-90F8-496F-BEB7-4EC37AA51AE5}"/>
  </cellStyles>
  <dxfs count="80">
    <dxf>
      <numFmt numFmtId="172" formatCode="[&gt;=0.1]#,##0.0\ \d;[=0]&quot;0 d&quot;;&quot;&lt; 0,1 d&quot;"/>
    </dxf>
    <dxf>
      <numFmt numFmtId="172" formatCode="[&gt;=0.1]#,##0.0\ \d;[=0]&quot;0 d&quot;;&quot;&lt; 0,1 d&quot;"/>
    </dxf>
    <dxf>
      <alignment horizontal="right"/>
    </dxf>
    <dxf>
      <alignment horizontal="right"/>
    </dxf>
    <dxf>
      <numFmt numFmtId="172" formatCode="[&gt;=0.1]#,##0.0\ \d;[=0]&quot;0 d&quot;;&quot;&lt; 0,1 d&quot;"/>
    </dxf>
    <dxf>
      <numFmt numFmtId="172" formatCode="[&gt;=0.1]#,##0.0\ \d;[=0]&quot;0 d&quot;;&quot;&lt; 0,1 d&quot;"/>
    </dxf>
    <dxf>
      <numFmt numFmtId="172" formatCode="[&gt;=0.1]#,##0.0\ \d;[=0]&quot;0 d&quot;;&quot;&lt; 0,1 d&quot;"/>
    </dxf>
    <dxf>
      <alignment horizontal="right"/>
    </dxf>
    <dxf>
      <alignment horizontal="righ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alignment horizontal="right"/>
    </dxf>
    <dxf>
      <alignment horizontal="right"/>
    </dxf>
    <dxf>
      <numFmt numFmtId="172" formatCode="[&gt;=0.1]#,##0.0\ \d;[=0]&quot;0 d&quot;;&quot;&lt; 0,1 d&quot;"/>
    </dxf>
    <dxf>
      <numFmt numFmtId="172" formatCode="[&gt;=0.1]#,##0.0\ \d;[=0]&quot;0 d&quot;;&quot;&lt; 0,1 d&quot;"/>
    </dxf>
    <dxf>
      <numFmt numFmtId="172" formatCode="[&gt;=0.1]#,##0.0\ \d;[=0]&quot;0 d&quot;;&quot;&lt; 0,1 d&quot;"/>
    </dxf>
    <dxf>
      <alignment horizontal="right"/>
    </dxf>
    <dxf>
      <alignment horizontal="right"/>
    </dxf>
    <dxf>
      <alignment horizontal="right"/>
    </dxf>
    <dxf>
      <alignment horizontal="right"/>
    </dxf>
    <dxf>
      <numFmt numFmtId="172" formatCode="[&gt;=0.1]#,##0.0\ \d;[=0]&quot;0 d&quot;;&quot;&lt; 0,1 d&quot;"/>
    </dxf>
    <dxf>
      <numFmt numFmtId="172" formatCode="[&gt;=0.1]#,##0.0\ \d;[=0]&quot;0 d&quot;;&quot;&lt; 0,1 d&quot;"/>
    </dxf>
    <dxf>
      <font>
        <color rgb="FFE40038"/>
      </font>
      <fill>
        <patternFill>
          <bgColor theme="0"/>
        </patternFill>
      </fill>
      <border>
        <left style="thin">
          <color rgb="FFE40038"/>
        </left>
        <right style="thin">
          <color rgb="FFE40038"/>
        </right>
        <top style="thin">
          <color rgb="FFE40038"/>
        </top>
        <bottom style="thin">
          <color rgb="FFE40038"/>
        </bottom>
        <vertical/>
        <horizontal/>
      </border>
    </dxf>
    <dxf>
      <fill>
        <patternFill patternType="none">
          <bgColor auto="1"/>
        </patternFill>
      </fill>
      <border>
        <left/>
        <right/>
        <top/>
        <bottom/>
        <vertical/>
        <horizontal/>
      </border>
    </dxf>
    <dxf>
      <numFmt numFmtId="0" formatCode="General"/>
      <alignment horizontal="center" textRotation="0" wrapText="0" indent="0" justifyLastLine="0" shrinkToFit="0" readingOrder="0"/>
    </dxf>
    <dxf>
      <numFmt numFmtId="174" formatCode="[&gt;=0.001]#,##0.000\ \d;[=0]&quot;0 d&quot;;&quot;&lt; 0,001 d&quot;"/>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
      <numFmt numFmtId="0" formatCode="General"/>
      <alignment horizontal="center" textRotation="0" wrapText="0" indent="0" justifyLastLine="0" shrinkToFit="0" readingOrder="0"/>
    </dxf>
    <dxf>
      <alignment horizontal="center" textRotation="0" wrapText="0" indent="0" justifyLastLine="0" shrinkToFit="0" readingOrder="0"/>
    </dxf>
    <dxf>
      <fill>
        <patternFill patternType="solid">
          <fgColor indexed="64"/>
          <bgColor rgb="FFC2C7C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E40038"/>
      </font>
      <fill>
        <patternFill>
          <bgColor theme="0"/>
        </patternFill>
      </fill>
      <border>
        <left style="thin">
          <color rgb="FFE40038"/>
        </left>
        <right style="thin">
          <color rgb="FFE40038"/>
        </right>
        <top style="thin">
          <color rgb="FFE40038"/>
        </top>
        <bottom style="thin">
          <color rgb="FFE40038"/>
        </bottom>
        <vertical/>
        <horizontal/>
      </border>
    </dxf>
    <dxf>
      <fill>
        <patternFill patternType="none">
          <bgColor auto="1"/>
        </patternFill>
      </fill>
      <border>
        <left/>
        <right/>
        <top/>
        <bottom/>
        <vertical/>
        <horizontal/>
      </border>
    </dxf>
    <dxf>
      <fill>
        <patternFill patternType="none">
          <bgColor auto="1"/>
        </patternFill>
      </fill>
      <border>
        <left/>
        <right/>
        <top/>
        <bottom/>
      </border>
    </dxf>
    <dxf>
      <font>
        <color rgb="FFE40038"/>
      </font>
      <fill>
        <patternFill>
          <bgColor theme="0"/>
        </patternFill>
      </fill>
      <border>
        <left style="thin">
          <color rgb="FFE40038"/>
        </left>
        <right style="thin">
          <color rgb="FFE40038"/>
        </right>
        <top style="thin">
          <color rgb="FFE40038"/>
        </top>
        <bottom style="thin">
          <color rgb="FFE40038"/>
        </bottom>
      </border>
    </dxf>
    <dxf>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numFmt numFmtId="172" formatCode="[&gt;=0.1]#,##0.0\ \d;[=0]&quot;0 d&quot;;&quot;&lt; 0,1 d&quot;"/>
      <alignment horizontal="center" vertical="bottom" textRotation="0" wrapText="0" indent="0" justifyLastLine="0" shrinkToFit="0" readingOrder="0"/>
      <border diagonalUp="0" diagonalDown="0">
        <left/>
        <right/>
        <top style="thin">
          <color indexed="64"/>
        </top>
        <bottom style="thin">
          <color indexed="64"/>
        </bottom>
        <vertical/>
      </border>
    </dxf>
    <dxf>
      <numFmt numFmtId="172" formatCode="[&gt;=0.1]#,##0.0\ \d;[=0]&quot;0 d&quot;;&quot;&lt; 0,1 d&quot;"/>
      <alignment horizontal="center" vertical="bottom" textRotation="0" wrapText="0" indent="0" justifyLastLine="0" shrinkToFit="0" readingOrder="0"/>
      <border diagonalUp="0" diagonalDown="0">
        <left/>
        <right/>
        <top style="thin">
          <color indexed="64"/>
        </top>
        <bottom style="thin">
          <color indexed="64"/>
        </bottom>
        <vertical/>
      </border>
    </dxf>
    <dxf>
      <numFmt numFmtId="172" formatCode="[&gt;=0.1]#,##0.0\ \d;[=0]&quot;0 d&quot;;&quot;&lt; 0,1 d&quot;"/>
      <alignment horizontal="center" vertical="bottom" textRotation="0" wrapText="0" indent="0" justifyLastLine="0" shrinkToFit="0" readingOrder="0"/>
      <border diagonalUp="0" diagonalDown="0">
        <left/>
        <right/>
        <top style="thin">
          <color indexed="64"/>
        </top>
        <bottom style="thin">
          <color indexed="64"/>
        </bottom>
        <vertical/>
      </border>
    </dxf>
    <dxf>
      <numFmt numFmtId="172" formatCode="[&gt;=0.1]#,##0.0\ \d;[=0]&quot;0 d&quot;;&quot;&lt; 0,1 d&quot;"/>
      <alignment horizontal="center" vertical="bottom" textRotation="0" wrapText="0" indent="0" justifyLastLine="0" shrinkToFit="0" readingOrder="0"/>
      <border diagonalUp="0" diagonalDown="0">
        <left/>
        <right/>
        <top style="thin">
          <color indexed="64"/>
        </top>
        <bottom style="thin">
          <color indexed="64"/>
        </bottom>
        <vertical/>
      </border>
    </dxf>
    <dxf>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numFmt numFmtId="0" formatCode="Genera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numFmt numFmtId="0" formatCode="Genera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numFmt numFmtId="0" formatCode="Genera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numFmt numFmtId="0" formatCode="General"/>
      <alignment horizontal="center" vertical="bottom" textRotation="0" wrapText="0" indent="0" justifyLastLine="0" shrinkToFit="0" readingOrder="0"/>
      <border diagonalUp="0" diagonalDown="0">
        <left/>
        <right/>
        <top style="thin">
          <color indexed="64"/>
        </top>
        <bottom style="thin">
          <color indexed="64"/>
        </bottom>
        <vertical/>
        <horizontal style="thin">
          <color indexed="64"/>
        </horizontal>
      </border>
    </dxf>
    <dxf>
      <border>
        <top style="thin">
          <color indexed="64"/>
        </top>
      </border>
    </dxf>
    <dxf>
      <border diagonalUp="0" diagonalDown="0">
        <left/>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ill>
        <patternFill patternType="solid">
          <fgColor indexed="64"/>
          <bgColor rgb="FFC2C7CD"/>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2" formatCode="[&gt;=0.1]#,##0.0\ \d;[=0]&quot;0 d&quot;;&quot;&lt; 0,1 d&quot;"/>
    </dxf>
    <dxf>
      <numFmt numFmtId="172" formatCode="[&gt;=0.1]#,##0.0\ \d;[=0]&quot;0 d&quot;;&quot;&lt; 0,1 d&quot;"/>
    </dxf>
    <dxf>
      <numFmt numFmtId="172" formatCode="[&gt;=0.1]#,##0.0\ \d;[=0]&quot;0 d&quot;;&quot;&lt; 0,1 d&quot;"/>
    </dxf>
    <dxf>
      <fill>
        <patternFill patternType="none">
          <bgColor auto="1"/>
        </patternFill>
      </fill>
      <border>
        <left/>
        <right/>
        <top/>
        <bottom/>
      </border>
    </dxf>
    <dxf>
      <font>
        <color rgb="FFE40038"/>
      </font>
      <fill>
        <patternFill>
          <bgColor theme="0"/>
        </patternFill>
      </fill>
      <border>
        <left style="thin">
          <color rgb="FFE40038"/>
        </left>
        <right style="thin">
          <color rgb="FFE40038"/>
        </right>
        <top style="thin">
          <color rgb="FFE40038"/>
        </top>
        <bottom style="thin">
          <color rgb="FFE40038"/>
        </bottom>
      </border>
    </dxf>
    <dxf>
      <font>
        <color rgb="FFE40038"/>
      </font>
      <fill>
        <patternFill>
          <bgColor theme="0"/>
        </patternFill>
      </fill>
      <border>
        <left style="thin">
          <color rgb="FFE40038"/>
        </left>
        <right style="thin">
          <color rgb="FFE40038"/>
        </right>
        <top style="thin">
          <color rgb="FFE40038"/>
        </top>
        <bottom style="thin">
          <color rgb="FFE40038"/>
        </bottom>
        <vertical/>
        <horizontal/>
      </border>
    </dxf>
    <dxf>
      <fill>
        <patternFill patternType="none">
          <bgColor auto="1"/>
        </patternFill>
      </fill>
      <border>
        <left/>
        <right/>
        <top/>
        <bottom/>
        <vertical/>
        <horizontal/>
      </border>
    </dxf>
    <dxf>
      <numFmt numFmtId="173" formatCode="[&gt;=0.001]#,##0.000\ \t;[=0]&quot;0 t&quot;;&quot;&lt; 0,001 t&quot;"/>
      <alignment horizontal="center" textRotation="0" indent="0" justifyLastLine="0" shrinkToFit="0" readingOrder="0"/>
      <border diagonalUp="0" diagonalDown="0">
        <left/>
        <right/>
        <top style="thin">
          <color indexed="64"/>
        </top>
        <bottom style="thin">
          <color indexed="64"/>
        </bottom>
        <vertical/>
        <horizontal style="thin">
          <color indexed="64"/>
        </horizontal>
      </border>
    </dxf>
    <dxf>
      <alignment horizontal="center" textRotation="0" indent="0" justifyLastLine="0" shrinkToFit="0" readingOrder="0"/>
      <border diagonalUp="0" diagonalDown="0">
        <left/>
        <right/>
        <top style="thin">
          <color indexed="64"/>
        </top>
        <bottom style="thin">
          <color indexed="64"/>
        </bottom>
        <vertical/>
        <horizontal style="thin">
          <color indexed="64"/>
        </horizontal>
      </border>
    </dxf>
    <dxf>
      <alignment horizontal="center" textRotation="0" indent="0" justifyLastLine="0" shrinkToFit="0" readingOrder="0"/>
      <border diagonalUp="0" diagonalDown="0">
        <left/>
        <right/>
        <top style="thin">
          <color indexed="64"/>
        </top>
        <bottom style="thin">
          <color indexed="64"/>
        </bottom>
        <vertical/>
        <horizontal style="thin">
          <color indexed="64"/>
        </horizontal>
      </border>
    </dxf>
    <dxf>
      <alignment horizontal="center" textRotation="0" indent="0" justifyLastLine="0" shrinkToFit="0" readingOrder="0"/>
      <border diagonalUp="0" diagonalDown="0">
        <left/>
        <right/>
        <top style="thin">
          <color indexed="64"/>
        </top>
        <bottom style="thin">
          <color indexed="64"/>
        </bottom>
        <vertical/>
        <horizontal style="thin">
          <color indexed="64"/>
        </horizontal>
      </border>
    </dxf>
    <dxf>
      <alignment horizontal="center" textRotation="0" indent="0" justifyLastLine="0" shrinkToFit="0" readingOrder="0"/>
      <border diagonalUp="0" diagonalDown="0">
        <left/>
        <right/>
        <top style="thin">
          <color indexed="64"/>
        </top>
        <bottom style="thin">
          <color indexed="64"/>
        </bottom>
        <vertical/>
        <horizontal style="thin">
          <color indexed="64"/>
        </horizontal>
      </border>
    </dxf>
    <dxf>
      <alignment horizontal="center" textRotation="0" indent="0" justifyLastLine="0" shrinkToFit="0" readingOrder="0"/>
      <border diagonalUp="0" diagonalDown="0">
        <left/>
        <right/>
        <top style="thin">
          <color indexed="64"/>
        </top>
        <bottom style="thin">
          <color indexed="64"/>
        </bottom>
        <vertical/>
        <horizontal style="thin">
          <color indexed="64"/>
        </horizontal>
      </border>
    </dxf>
    <dxf>
      <alignment horizontal="center" textRotation="0" indent="0" justifyLastLine="0" shrinkToFit="0" readingOrder="0"/>
      <border diagonalUp="0" diagonalDown="0">
        <left/>
        <right/>
        <top style="thin">
          <color indexed="64"/>
        </top>
        <bottom style="thin">
          <color indexed="64"/>
        </bottom>
        <vertical/>
        <horizontal style="thin">
          <color indexed="64"/>
        </horizontal>
      </border>
    </dxf>
    <dxf>
      <numFmt numFmtId="0" formatCode="General"/>
      <alignment horizontal="center" textRotation="0" indent="0" justifyLastLine="0" shrinkToFit="0" readingOrder="0"/>
      <border diagonalUp="0" diagonalDown="0">
        <left/>
        <right/>
        <top style="thin">
          <color indexed="64"/>
        </top>
        <bottom style="thin">
          <color indexed="64"/>
        </bottom>
        <vertical/>
        <horizontal style="thin">
          <color indexed="64"/>
        </horizontal>
      </border>
    </dxf>
    <dxf>
      <border>
        <top style="thin">
          <color indexed="64"/>
        </top>
      </border>
    </dxf>
    <dxf>
      <border diagonalUp="0" diagonalDown="0">
        <left/>
        <right/>
        <top style="thin">
          <color indexed="64"/>
        </top>
        <bottom style="thin">
          <color indexed="64"/>
        </bottom>
      </border>
    </dxf>
    <dxf>
      <alignment horizontal="center" textRotation="0" indent="0" justifyLastLine="0" shrinkToFit="0" readingOrder="0"/>
    </dxf>
    <dxf>
      <border>
        <bottom style="thin">
          <color indexed="64"/>
        </bottom>
      </border>
    </dxf>
    <dxf>
      <fill>
        <patternFill patternType="solid">
          <fgColor indexed="64"/>
          <bgColor rgb="FFC2C7CD"/>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font>
        <b/>
        <color theme="1"/>
      </font>
      <border>
        <bottom style="thin">
          <color rgb="FF003869"/>
        </bottom>
        <vertical/>
        <horizontal/>
      </border>
    </dxf>
    <dxf>
      <font>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BfR Slicer Style Dark 1" pivot="0" table="0" count="10" xr9:uid="{311C69BF-7EE1-4AAB-BF0B-653A3AC7A86D}">
      <tableStyleElement type="wholeTable" dxfId="79"/>
      <tableStyleElement type="headerRow" dxfId="78"/>
    </tableStyle>
    <tableStyle name="BfR Slicer Style Light 1" pivot="0" table="0" count="10" xr9:uid="{E3FF0598-6185-421A-84E8-832B23F7DD5A}">
      <tableStyleElement type="wholeTable" dxfId="77"/>
      <tableStyleElement type="headerRow" dxfId="76"/>
    </tableStyle>
  </tableStyles>
  <colors>
    <mruColors>
      <color rgb="FFE40038"/>
      <color rgb="FFC2C7CD"/>
      <color rgb="FFB2C3D2"/>
      <color rgb="FF003869"/>
      <color rgb="FF6688A5"/>
      <color rgb="FFFFEB66"/>
      <color rgb="FFACD8FF"/>
    </mruColors>
  </colors>
  <extLst>
    <ext xmlns:x14="http://schemas.microsoft.com/office/spreadsheetml/2009/9/main" uri="{46F421CA-312F-682f-3DD2-61675219B42D}">
      <x14:dxfs count="16">
        <dxf>
          <font>
            <color rgb="FF000000"/>
          </font>
          <fill>
            <patternFill patternType="solid">
              <fgColor auto="1"/>
              <bgColor rgb="FFFFEB66"/>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rgb="FFFFEB66"/>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rgb="FFFFEB66"/>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rgb="FFFFEB66"/>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auto="1"/>
              <bgColor rgb="FFB2C3D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6688A5"/>
              <bgColor rgb="FF6688A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auto="1"/>
              <bgColor rgb="FFFFEB66"/>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rgb="FFFFEB66"/>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rgb="FFFFEB66"/>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rgb="FFFFEB66"/>
            </pattern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auto="1"/>
              <bgColor rgb="FFB2C3D2"/>
            </patternFill>
          </fill>
          <border>
            <left style="thin">
              <color rgb="FF6688A5"/>
            </left>
            <right style="thin">
              <color rgb="FF6688A5"/>
            </right>
            <top style="thin">
              <color rgb="FF6688A5"/>
            </top>
            <bottom style="thin">
              <color rgb="FF6688A5"/>
            </bottom>
            <vertical/>
            <horizontal/>
          </border>
        </dxf>
        <dxf>
          <font>
            <color theme="0"/>
          </font>
          <fill>
            <patternFill patternType="solid">
              <fgColor theme="4"/>
              <bgColor rgb="FF003869"/>
            </patternFill>
          </fill>
          <border>
            <left style="thin">
              <color rgb="FF003869"/>
            </left>
            <right style="thin">
              <color rgb="FF003869"/>
            </right>
            <top style="thin">
              <color rgb="FF003869"/>
            </top>
            <bottom style="thin">
              <color rgb="FF003869"/>
            </bottom>
            <vertical/>
            <horizontal/>
          </border>
        </dxf>
        <dxf>
          <font>
            <color rgb="FF959595"/>
          </font>
          <fill>
            <patternFill patternType="solid">
              <fgColor auto="1"/>
              <bgColor rgb="FFB2C3D2"/>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auto="1"/>
              <bgColor rgb="FFB2C3D2"/>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BfR Slicer Style Dark 1">
        <x14:slicerStyle name="BfR Slicer Style Dark 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BfR Slicer Style Ligh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microsoft.com/office/2007/relationships/slicerCache" Target="slicerCaches/slicerCache5.xml"/><Relationship Id="rId68" Type="http://schemas.microsoft.com/office/2007/relationships/slicerCache" Target="slicerCaches/slicerCache10.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pivotCacheDefinition" Target="pivotCache/pivotCacheDefinition5.xml"/><Relationship Id="rId58" Type="http://schemas.openxmlformats.org/officeDocument/2006/relationships/pivotCacheDefinition" Target="pivotCache/pivotCacheDefinition10.xml"/><Relationship Id="rId74" Type="http://schemas.microsoft.com/office/2007/relationships/slicerCache" Target="slicerCaches/slicerCache16.xml"/><Relationship Id="rId79" Type="http://schemas.openxmlformats.org/officeDocument/2006/relationships/sheetMetadata" Target="metadata.xml"/><Relationship Id="rId5" Type="http://schemas.openxmlformats.org/officeDocument/2006/relationships/worksheet" Target="worksheets/sheet5.xml"/><Relationship Id="rId61" Type="http://schemas.microsoft.com/office/2007/relationships/slicerCache" Target="slicerCaches/slicerCache3.xml"/><Relationship Id="rId82"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pivotCacheDefinition" Target="pivotCache/pivotCacheDefinition8.xml"/><Relationship Id="rId64" Type="http://schemas.microsoft.com/office/2007/relationships/slicerCache" Target="slicerCaches/slicerCache6.xml"/><Relationship Id="rId69" Type="http://schemas.microsoft.com/office/2007/relationships/slicerCache" Target="slicerCaches/slicerCache1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pivotCacheDefinition" Target="pivotCache/pivotCacheDefinition3.xml"/><Relationship Id="rId72" Type="http://schemas.microsoft.com/office/2007/relationships/slicerCache" Target="slicerCaches/slicerCache14.xml"/><Relationship Id="rId80" Type="http://schemas.openxmlformats.org/officeDocument/2006/relationships/powerPivotData" Target="model/item.data"/><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07/relationships/slicerCache" Target="slicerCaches/slicerCache1.xml"/><Relationship Id="rId67" Type="http://schemas.microsoft.com/office/2007/relationships/slicerCache" Target="slicerCaches/slicerCache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pivotCacheDefinition" Target="pivotCache/pivotCacheDefinition6.xml"/><Relationship Id="rId62" Type="http://schemas.microsoft.com/office/2007/relationships/slicerCache" Target="slicerCaches/slicerCache4.xml"/><Relationship Id="rId70" Type="http://schemas.microsoft.com/office/2007/relationships/slicerCache" Target="slicerCaches/slicerCache12.xml"/><Relationship Id="rId75" Type="http://schemas.openxmlformats.org/officeDocument/2006/relationships/theme" Target="theme/theme1.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xml"/><Relationship Id="rId57" Type="http://schemas.openxmlformats.org/officeDocument/2006/relationships/pivotCacheDefinition" Target="pivotCache/pivotCacheDefinition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pivotCacheDefinition" Target="pivotCache/pivotCacheDefinition4.xml"/><Relationship Id="rId60" Type="http://schemas.microsoft.com/office/2007/relationships/slicerCache" Target="slicerCaches/slicerCache2.xml"/><Relationship Id="rId65" Type="http://schemas.microsoft.com/office/2007/relationships/slicerCache" Target="slicerCaches/slicerCache7.xml"/><Relationship Id="rId73" Type="http://schemas.microsoft.com/office/2007/relationships/slicerCache" Target="slicerCaches/slicerCache15.xml"/><Relationship Id="rId78" Type="http://schemas.openxmlformats.org/officeDocument/2006/relationships/sharedStrings" Target="sharedStrings.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pivotCacheDefinition" Target="pivotCache/pivotCacheDefinition2.xml"/><Relationship Id="rId55" Type="http://schemas.openxmlformats.org/officeDocument/2006/relationships/pivotCacheDefinition" Target="pivotCache/pivotCacheDefinition7.xml"/><Relationship Id="rId76" Type="http://schemas.openxmlformats.org/officeDocument/2006/relationships/connections" Target="connections.xml"/><Relationship Id="rId7" Type="http://schemas.openxmlformats.org/officeDocument/2006/relationships/worksheet" Target="worksheets/sheet7.xml"/><Relationship Id="rId71" Type="http://schemas.microsoft.com/office/2007/relationships/slicerCache" Target="slicerCaches/slicerCache1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microsoft.com/office/2007/relationships/slicerCache" Target="slicerCaches/slicerCache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[antibiotika-verbrauchsmengen-und-therapiehaeufigkeit-2024-tabellen.xlsx]Dashboard VM!PivotTable1</c:name>
    <c:fmtId val="7"/>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C2C7C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B2C3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B2C3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'Dashboard VM'!$C$60:$C$61</c:f>
              <c:strCache>
                <c:ptCount val="1"/>
                <c:pt idx="0">
                  <c:v>Aminoglykoside</c:v>
                </c:pt>
              </c:strCache>
            </c:strRef>
          </c:tx>
          <c:spPr>
            <a:solidFill>
              <a:srgbClr val="003869"/>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VM'!$C$62:$C$102</c:f>
              <c:numCache>
                <c:formatCode>[&lt;0.001]0.0E+00;[&lt;0.01]#,##0.0000;#,##0.000</c:formatCode>
                <c:ptCount val="30"/>
                <c:pt idx="1">
                  <c:v>2.1119298185999998E-2</c:v>
                </c:pt>
                <c:pt idx="3">
                  <c:v>0.38071516909158004</c:v>
                </c:pt>
                <c:pt idx="4">
                  <c:v>0.15746078252470969</c:v>
                </c:pt>
                <c:pt idx="5">
                  <c:v>1.1010000000000001E-2</c:v>
                </c:pt>
                <c:pt idx="6">
                  <c:v>0.2189959420912074</c:v>
                </c:pt>
                <c:pt idx="8">
                  <c:v>2.9612870880246001E-2</c:v>
                </c:pt>
                <c:pt idx="10">
                  <c:v>4.8385473976729994E-2</c:v>
                </c:pt>
                <c:pt idx="11">
                  <c:v>6.6084217773979326E-2</c:v>
                </c:pt>
                <c:pt idx="12">
                  <c:v>7.387988352819537E-2</c:v>
                </c:pt>
                <c:pt idx="13">
                  <c:v>3.380130527328E-2</c:v>
                </c:pt>
                <c:pt idx="14">
                  <c:v>8.5168159832053336E-2</c:v>
                </c:pt>
                <c:pt idx="15">
                  <c:v>2.00632566866E-3</c:v>
                </c:pt>
                <c:pt idx="16">
                  <c:v>5.6066290157447664E-2</c:v>
                </c:pt>
                <c:pt idx="17">
                  <c:v>1.6713296256113286E-2</c:v>
                </c:pt>
                <c:pt idx="18">
                  <c:v>0.1678490237446611</c:v>
                </c:pt>
                <c:pt idx="19">
                  <c:v>6.3649915723080781</c:v>
                </c:pt>
                <c:pt idx="20">
                  <c:v>2.5744953677380003</c:v>
                </c:pt>
                <c:pt idx="21">
                  <c:v>1.4991000000000001</c:v>
                </c:pt>
                <c:pt idx="22">
                  <c:v>1.0999999999999999E-2</c:v>
                </c:pt>
                <c:pt idx="23">
                  <c:v>12.131027553083459</c:v>
                </c:pt>
                <c:pt idx="24">
                  <c:v>0.91009781796963385</c:v>
                </c:pt>
                <c:pt idx="25">
                  <c:v>3.437229790786589</c:v>
                </c:pt>
                <c:pt idx="26">
                  <c:v>0.82262947360662908</c:v>
                </c:pt>
                <c:pt idx="27">
                  <c:v>0.26333902836264</c:v>
                </c:pt>
                <c:pt idx="28">
                  <c:v>0.76432260417363596</c:v>
                </c:pt>
                <c:pt idx="29">
                  <c:v>0.90314670206890091</c:v>
                </c:pt>
              </c:numCache>
            </c:numRef>
          </c:val>
          <c:extLst>
            <c:ext xmlns:c16="http://schemas.microsoft.com/office/drawing/2014/chart" uri="{C3380CC4-5D6E-409C-BE32-E72D297353CC}">
              <c16:uniqueId val="{00000000-AF67-4F26-BCDB-6334FE2291C5}"/>
            </c:ext>
          </c:extLst>
        </c:ser>
        <c:ser>
          <c:idx val="1"/>
          <c:order val="1"/>
          <c:tx>
            <c:strRef>
              <c:f>'Dashboard VM'!$D$60:$D$61</c:f>
              <c:strCache>
                <c:ptCount val="1"/>
                <c:pt idx="0">
                  <c:v>Ceph. 1. Gen.</c:v>
                </c:pt>
              </c:strCache>
            </c:strRef>
          </c:tx>
          <c:spPr>
            <a:solidFill>
              <a:srgbClr val="B2C3D2"/>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VM'!$D$62:$D$102</c:f>
              <c:numCache>
                <c:formatCode>[&lt;0.001]0.0E+00;[&lt;0.01]#,##0.0000;#,##0.000</c:formatCode>
                <c:ptCount val="30"/>
                <c:pt idx="3">
                  <c:v>5.9894099999999996E-6</c:v>
                </c:pt>
                <c:pt idx="13">
                  <c:v>9.9699200000000014E-7</c:v>
                </c:pt>
                <c:pt idx="14">
                  <c:v>3.0670354884938245E-3</c:v>
                </c:pt>
                <c:pt idx="15">
                  <c:v>3.6192296743157893E-5</c:v>
                </c:pt>
                <c:pt idx="16">
                  <c:v>5.2411476018086336E-2</c:v>
                </c:pt>
                <c:pt idx="17">
                  <c:v>3.3008566567473683E-4</c:v>
                </c:pt>
                <c:pt idx="18">
                  <c:v>4.025883504810526E-4</c:v>
                </c:pt>
                <c:pt idx="19">
                  <c:v>1.4648204512697368E-3</c:v>
                </c:pt>
                <c:pt idx="24">
                  <c:v>5.1908220000000005E-6</c:v>
                </c:pt>
                <c:pt idx="27">
                  <c:v>1.70023188E-5</c:v>
                </c:pt>
                <c:pt idx="28">
                  <c:v>0.81972223594616067</c:v>
                </c:pt>
                <c:pt idx="29">
                  <c:v>1.8778666339999998E-5</c:v>
                </c:pt>
              </c:numCache>
            </c:numRef>
          </c:val>
          <c:extLst>
            <c:ext xmlns:c16="http://schemas.microsoft.com/office/drawing/2014/chart" uri="{C3380CC4-5D6E-409C-BE32-E72D297353CC}">
              <c16:uniqueId val="{0000000E-93CE-4A1C-A233-73E24BD4B85B}"/>
            </c:ext>
          </c:extLst>
        </c:ser>
        <c:ser>
          <c:idx val="2"/>
          <c:order val="2"/>
          <c:tx>
            <c:strRef>
              <c:f>'Dashboard VM'!$E$60:$E$61</c:f>
              <c:strCache>
                <c:ptCount val="1"/>
                <c:pt idx="0">
                  <c:v>Ceph. 3. Gen.</c:v>
                </c:pt>
              </c:strCache>
            </c:strRef>
          </c:tx>
          <c:spPr>
            <a:solidFill>
              <a:srgbClr val="B2E7ED"/>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VM'!$E$62:$E$102</c:f>
              <c:numCache>
                <c:formatCode>[&lt;0.001]0.0E+00;[&lt;0.01]#,##0.0000;#,##0.000</c:formatCode>
                <c:ptCount val="30"/>
                <c:pt idx="8">
                  <c:v>1.3532100930000002E-3</c:v>
                </c:pt>
                <c:pt idx="10">
                  <c:v>6.6258932154666662E-5</c:v>
                </c:pt>
                <c:pt idx="11">
                  <c:v>9.0000000000000006E-5</c:v>
                </c:pt>
                <c:pt idx="12">
                  <c:v>4.6012190372000002E-3</c:v>
                </c:pt>
                <c:pt idx="13">
                  <c:v>6.3689148549700002E-4</c:v>
                </c:pt>
                <c:pt idx="14">
                  <c:v>2.1605668777882992E-2</c:v>
                </c:pt>
                <c:pt idx="15">
                  <c:v>1.0825797270600001E-4</c:v>
                </c:pt>
                <c:pt idx="16">
                  <c:v>2.7408100779460116E-2</c:v>
                </c:pt>
                <c:pt idx="17">
                  <c:v>8.4250068042640014E-3</c:v>
                </c:pt>
                <c:pt idx="18">
                  <c:v>8.9504991089940005E-4</c:v>
                </c:pt>
                <c:pt idx="19">
                  <c:v>3.3474426588767951E-3</c:v>
                </c:pt>
                <c:pt idx="24">
                  <c:v>2.0075501301426513E-3</c:v>
                </c:pt>
                <c:pt idx="25">
                  <c:v>3.4982217746399999E-3</c:v>
                </c:pt>
                <c:pt idx="26">
                  <c:v>4.845540643441771E-2</c:v>
                </c:pt>
                <c:pt idx="27">
                  <c:v>4.471428819494745E-3</c:v>
                </c:pt>
                <c:pt idx="28">
                  <c:v>0.39670189377476156</c:v>
                </c:pt>
                <c:pt idx="29">
                  <c:v>3.6785234095439998E-3</c:v>
                </c:pt>
              </c:numCache>
            </c:numRef>
          </c:val>
          <c:extLst>
            <c:ext xmlns:c16="http://schemas.microsoft.com/office/drawing/2014/chart" uri="{C3380CC4-5D6E-409C-BE32-E72D297353CC}">
              <c16:uniqueId val="{0000000F-93CE-4A1C-A233-73E24BD4B85B}"/>
            </c:ext>
          </c:extLst>
        </c:ser>
        <c:ser>
          <c:idx val="3"/>
          <c:order val="3"/>
          <c:tx>
            <c:strRef>
              <c:f>'Dashboard VM'!$F$60:$F$61</c:f>
              <c:strCache>
                <c:ptCount val="1"/>
                <c:pt idx="0">
                  <c:v>Ceph. 4. Gen.</c:v>
                </c:pt>
              </c:strCache>
            </c:strRef>
          </c:tx>
          <c:spPr>
            <a:solidFill>
              <a:srgbClr val="66CEDB"/>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VM'!$F$62:$F$102</c:f>
              <c:numCache>
                <c:formatCode>[&lt;0.001]0.0E+00;[&lt;0.01]#,##0.0000;#,##0.000</c:formatCode>
                <c:ptCount val="30"/>
                <c:pt idx="8">
                  <c:v>1.0363055430000002E-4</c:v>
                </c:pt>
                <c:pt idx="10">
                  <c:v>1.8274473049000004E-4</c:v>
                </c:pt>
                <c:pt idx="11">
                  <c:v>7.0778793540000019E-5</c:v>
                </c:pt>
                <c:pt idx="12">
                  <c:v>3.7757023668000001E-4</c:v>
                </c:pt>
                <c:pt idx="13">
                  <c:v>1.2261782196300002E-3</c:v>
                </c:pt>
                <c:pt idx="14">
                  <c:v>2.1542000035007502E-3</c:v>
                </c:pt>
                <c:pt idx="15">
                  <c:v>2.5649596100000003E-5</c:v>
                </c:pt>
                <c:pt idx="16">
                  <c:v>6.789344396956251E-3</c:v>
                </c:pt>
                <c:pt idx="17">
                  <c:v>2.5480490343700005E-3</c:v>
                </c:pt>
                <c:pt idx="18">
                  <c:v>8.0937405140700004E-4</c:v>
                </c:pt>
                <c:pt idx="19">
                  <c:v>6.4402300799900006E-3</c:v>
                </c:pt>
                <c:pt idx="24">
                  <c:v>2.7022698339000005E-3</c:v>
                </c:pt>
                <c:pt idx="25">
                  <c:v>2.8750790959800009E-3</c:v>
                </c:pt>
                <c:pt idx="26">
                  <c:v>4.9980611744034151E-3</c:v>
                </c:pt>
                <c:pt idx="27">
                  <c:v>1.2563998394220002E-2</c:v>
                </c:pt>
                <c:pt idx="28">
                  <c:v>9.6872269626447752E-2</c:v>
                </c:pt>
                <c:pt idx="29">
                  <c:v>4.1720765563246004E-3</c:v>
                </c:pt>
              </c:numCache>
            </c:numRef>
          </c:val>
          <c:extLst>
            <c:ext xmlns:c16="http://schemas.microsoft.com/office/drawing/2014/chart" uri="{C3380CC4-5D6E-409C-BE32-E72D297353CC}">
              <c16:uniqueId val="{00000010-93CE-4A1C-A233-73E24BD4B85B}"/>
            </c:ext>
          </c:extLst>
        </c:ser>
        <c:ser>
          <c:idx val="4"/>
          <c:order val="4"/>
          <c:tx>
            <c:strRef>
              <c:f>'Dashboard VM'!$G$60:$G$61</c:f>
              <c:strCache>
                <c:ptCount val="1"/>
                <c:pt idx="0">
                  <c:v>Fenicole</c:v>
                </c:pt>
              </c:strCache>
            </c:strRef>
          </c:tx>
          <c:spPr>
            <a:solidFill>
              <a:srgbClr val="84909A"/>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VM'!$G$62:$G$102</c:f>
              <c:numCache>
                <c:formatCode>[&lt;0.001]0.0E+00;[&lt;0.01]#,##0.0000;#,##0.000</c:formatCode>
                <c:ptCount val="30"/>
                <c:pt idx="0">
                  <c:v>6.0000000000000002E-5</c:v>
                </c:pt>
                <c:pt idx="3">
                  <c:v>1.9793343000000001E-2</c:v>
                </c:pt>
                <c:pt idx="4">
                  <c:v>1.8899999999999999E-6</c:v>
                </c:pt>
                <c:pt idx="5">
                  <c:v>1.8E-7</c:v>
                </c:pt>
                <c:pt idx="6">
                  <c:v>4.0000000000000003E-5</c:v>
                </c:pt>
                <c:pt idx="7">
                  <c:v>1.2E-4</c:v>
                </c:pt>
                <c:pt idx="8">
                  <c:v>1.077786E-2</c:v>
                </c:pt>
                <c:pt idx="10">
                  <c:v>4.1097309999999998E-2</c:v>
                </c:pt>
                <c:pt idx="11">
                  <c:v>7.7283500000000002E-3</c:v>
                </c:pt>
                <c:pt idx="12">
                  <c:v>2.4052944610778444E-3</c:v>
                </c:pt>
                <c:pt idx="13">
                  <c:v>2.2026400000000002E-2</c:v>
                </c:pt>
                <c:pt idx="14">
                  <c:v>9.8756832500000002E-2</c:v>
                </c:pt>
                <c:pt idx="15">
                  <c:v>3.0439899999999999E-2</c:v>
                </c:pt>
                <c:pt idx="16">
                  <c:v>9.078652999999999E-3</c:v>
                </c:pt>
                <c:pt idx="17">
                  <c:v>0.10060938</c:v>
                </c:pt>
                <c:pt idx="18">
                  <c:v>0.14985874599999999</c:v>
                </c:pt>
                <c:pt idx="19">
                  <c:v>1.25867368</c:v>
                </c:pt>
                <c:pt idx="20">
                  <c:v>0.17480000000000001</c:v>
                </c:pt>
                <c:pt idx="24">
                  <c:v>0.72444502499999996</c:v>
                </c:pt>
                <c:pt idx="25">
                  <c:v>0.32607829500000002</c:v>
                </c:pt>
                <c:pt idx="26">
                  <c:v>3.4035909640718565E-2</c:v>
                </c:pt>
                <c:pt idx="27">
                  <c:v>0.31743737499999997</c:v>
                </c:pt>
                <c:pt idx="28">
                  <c:v>4.7522638499999999E-2</c:v>
                </c:pt>
                <c:pt idx="29">
                  <c:v>1.0867222449999998</c:v>
                </c:pt>
              </c:numCache>
            </c:numRef>
          </c:val>
          <c:extLst>
            <c:ext xmlns:c16="http://schemas.microsoft.com/office/drawing/2014/chart" uri="{C3380CC4-5D6E-409C-BE32-E72D297353CC}">
              <c16:uniqueId val="{00000001-74E0-4F5E-AC7D-5BB13A16DC05}"/>
            </c:ext>
          </c:extLst>
        </c:ser>
        <c:ser>
          <c:idx val="5"/>
          <c:order val="5"/>
          <c:tx>
            <c:strRef>
              <c:f>'Dashboard VM'!$H$60:$H$61</c:f>
              <c:strCache>
                <c:ptCount val="1"/>
                <c:pt idx="0">
                  <c:v>Fluorchinolone</c:v>
                </c:pt>
              </c:strCache>
            </c:strRef>
          </c:tx>
          <c:spPr>
            <a:solidFill>
              <a:srgbClr val="00A754"/>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VM'!$H$62:$H$102</c:f>
              <c:numCache>
                <c:formatCode>[&lt;0.001]0.0E+00;[&lt;0.01]#,##0.0000;#,##0.000</c:formatCode>
                <c:ptCount val="30"/>
                <c:pt idx="0">
                  <c:v>1.0800665000000001E-2</c:v>
                </c:pt>
                <c:pt idx="1">
                  <c:v>1.8933666666666668E-2</c:v>
                </c:pt>
                <c:pt idx="2">
                  <c:v>1.1999999999999999E-3</c:v>
                </c:pt>
                <c:pt idx="3">
                  <c:v>0.45923475485000004</c:v>
                </c:pt>
                <c:pt idx="4">
                  <c:v>6.448687589782E-4</c:v>
                </c:pt>
                <c:pt idx="5">
                  <c:v>2.1379200000000002E-3</c:v>
                </c:pt>
                <c:pt idx="6">
                  <c:v>8.7515000000000006E-3</c:v>
                </c:pt>
                <c:pt idx="7">
                  <c:v>1.5E-5</c:v>
                </c:pt>
                <c:pt idx="8">
                  <c:v>2.548346129582353E-3</c:v>
                </c:pt>
                <c:pt idx="10">
                  <c:v>4.4579829671E-3</c:v>
                </c:pt>
                <c:pt idx="11">
                  <c:v>2.3362421847000002E-3</c:v>
                </c:pt>
                <c:pt idx="12">
                  <c:v>5.7938033723101004E-3</c:v>
                </c:pt>
                <c:pt idx="13">
                  <c:v>2.4989805700899998E-2</c:v>
                </c:pt>
                <c:pt idx="14">
                  <c:v>2.2146197481266998E-2</c:v>
                </c:pt>
                <c:pt idx="15">
                  <c:v>1.1424416228200001E-3</c:v>
                </c:pt>
                <c:pt idx="16">
                  <c:v>6.0068827293992003E-2</c:v>
                </c:pt>
                <c:pt idx="17">
                  <c:v>1.5065466648092E-2</c:v>
                </c:pt>
                <c:pt idx="18">
                  <c:v>8.0147281449356664E-3</c:v>
                </c:pt>
                <c:pt idx="19">
                  <c:v>7.3980134783205503E-2</c:v>
                </c:pt>
                <c:pt idx="20">
                  <c:v>1.6478664999999999</c:v>
                </c:pt>
                <c:pt idx="22">
                  <c:v>9.9903000000000006E-3</c:v>
                </c:pt>
                <c:pt idx="23">
                  <c:v>0.19805501169590642</c:v>
                </c:pt>
                <c:pt idx="24">
                  <c:v>0.16180990575721699</c:v>
                </c:pt>
                <c:pt idx="25">
                  <c:v>9.5255735100857969E-2</c:v>
                </c:pt>
                <c:pt idx="26">
                  <c:v>8.590491691165239E-2</c:v>
                </c:pt>
                <c:pt idx="27">
                  <c:v>0.27799971767648002</c:v>
                </c:pt>
                <c:pt idx="28">
                  <c:v>0.78292760888430069</c:v>
                </c:pt>
                <c:pt idx="29">
                  <c:v>0.142215900569236</c:v>
                </c:pt>
              </c:numCache>
            </c:numRef>
          </c:val>
          <c:extLst>
            <c:ext xmlns:c16="http://schemas.microsoft.com/office/drawing/2014/chart" uri="{C3380CC4-5D6E-409C-BE32-E72D297353CC}">
              <c16:uniqueId val="{00000002-74E0-4F5E-AC7D-5BB13A16DC05}"/>
            </c:ext>
          </c:extLst>
        </c:ser>
        <c:ser>
          <c:idx val="6"/>
          <c:order val="6"/>
          <c:tx>
            <c:strRef>
              <c:f>'Dashboard VM'!$I$60:$I$61</c:f>
              <c:strCache>
                <c:ptCount val="1"/>
                <c:pt idx="0">
                  <c:v>Folsäureantag.</c:v>
                </c:pt>
              </c:strCache>
            </c:strRef>
          </c:tx>
          <c:spPr>
            <a:solidFill>
              <a:srgbClr val="F7B2C3"/>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VM'!$I$62:$I$102</c:f>
              <c:numCache>
                <c:formatCode>[&lt;0.001]0.0E+00;[&lt;0.01]#,##0.0000;#,##0.000</c:formatCode>
                <c:ptCount val="30"/>
                <c:pt idx="1">
                  <c:v>1.6000000000000001E-3</c:v>
                </c:pt>
                <c:pt idx="3">
                  <c:v>1.3549908519999999E-2</c:v>
                </c:pt>
                <c:pt idx="4">
                  <c:v>1.9592000000000001E-5</c:v>
                </c:pt>
                <c:pt idx="5">
                  <c:v>1.5300000000000001E-4</c:v>
                </c:pt>
                <c:pt idx="6">
                  <c:v>1.77707E-2</c:v>
                </c:pt>
                <c:pt idx="7">
                  <c:v>8.064E-5</c:v>
                </c:pt>
                <c:pt idx="8">
                  <c:v>1.371241868E-2</c:v>
                </c:pt>
                <c:pt idx="10">
                  <c:v>1.4379286334440753E-2</c:v>
                </c:pt>
                <c:pt idx="11">
                  <c:v>1.1116009362168068E-2</c:v>
                </c:pt>
                <c:pt idx="12">
                  <c:v>1.664422E-3</c:v>
                </c:pt>
                <c:pt idx="13">
                  <c:v>6.2265657700000004E-2</c:v>
                </c:pt>
                <c:pt idx="14">
                  <c:v>4.4409064960000001E-2</c:v>
                </c:pt>
                <c:pt idx="15">
                  <c:v>2.98226E-3</c:v>
                </c:pt>
                <c:pt idx="16">
                  <c:v>5.4955692799999997E-2</c:v>
                </c:pt>
                <c:pt idx="17">
                  <c:v>2.5718052157142859E-2</c:v>
                </c:pt>
                <c:pt idx="18">
                  <c:v>4.6253282270000001E-2</c:v>
                </c:pt>
                <c:pt idx="19">
                  <c:v>0.27394126461350954</c:v>
                </c:pt>
                <c:pt idx="20">
                  <c:v>0.13915759999999999</c:v>
                </c:pt>
                <c:pt idx="21">
                  <c:v>8.0000000000000002E-8</c:v>
                </c:pt>
                <c:pt idx="22">
                  <c:v>2.8600000000000001E-3</c:v>
                </c:pt>
                <c:pt idx="23">
                  <c:v>0.859741799163249</c:v>
                </c:pt>
                <c:pt idx="24">
                  <c:v>0.25112236667353266</c:v>
                </c:pt>
                <c:pt idx="25">
                  <c:v>0.42050652800440175</c:v>
                </c:pt>
                <c:pt idx="26">
                  <c:v>5.2698620500000001E-2</c:v>
                </c:pt>
                <c:pt idx="27">
                  <c:v>0.79460827999999994</c:v>
                </c:pt>
                <c:pt idx="28">
                  <c:v>0.80113404945333333</c:v>
                </c:pt>
                <c:pt idx="29">
                  <c:v>1.0945470308500256</c:v>
                </c:pt>
              </c:numCache>
            </c:numRef>
          </c:val>
          <c:extLst>
            <c:ext xmlns:c16="http://schemas.microsoft.com/office/drawing/2014/chart" uri="{C3380CC4-5D6E-409C-BE32-E72D297353CC}">
              <c16:uniqueId val="{00000003-74E0-4F5E-AC7D-5BB13A16DC05}"/>
            </c:ext>
          </c:extLst>
        </c:ser>
        <c:ser>
          <c:idx val="7"/>
          <c:order val="7"/>
          <c:tx>
            <c:strRef>
              <c:f>'Dashboard VM'!$J$60:$J$61</c:f>
              <c:strCache>
                <c:ptCount val="1"/>
                <c:pt idx="0">
                  <c:v>Lincosamide</c:v>
                </c:pt>
              </c:strCache>
            </c:strRef>
          </c:tx>
          <c:spPr>
            <a:solidFill>
              <a:srgbClr val="FFDD00"/>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VM'!$J$62:$J$102</c:f>
              <c:numCache>
                <c:formatCode>[&lt;0.001]0.0E+00;[&lt;0.01]#,##0.0000;#,##0.000</c:formatCode>
                <c:ptCount val="30"/>
                <c:pt idx="0">
                  <c:v>2.9048255600000007E-2</c:v>
                </c:pt>
                <c:pt idx="1">
                  <c:v>1.6636479699999999E-3</c:v>
                </c:pt>
                <c:pt idx="3">
                  <c:v>2.0763226502700002E-2</c:v>
                </c:pt>
                <c:pt idx="4">
                  <c:v>2.0476189620000002E-3</c:v>
                </c:pt>
                <c:pt idx="6">
                  <c:v>0.10529594133225315</c:v>
                </c:pt>
                <c:pt idx="8">
                  <c:v>3.2329353685440002E-2</c:v>
                </c:pt>
                <c:pt idx="10">
                  <c:v>9.7956535066154024E-2</c:v>
                </c:pt>
                <c:pt idx="11">
                  <c:v>1.9531620599437638E-2</c:v>
                </c:pt>
                <c:pt idx="12">
                  <c:v>3.8473639973880002E-3</c:v>
                </c:pt>
                <c:pt idx="13">
                  <c:v>4.4130275237162793E-2</c:v>
                </c:pt>
                <c:pt idx="14">
                  <c:v>9.9949217939800002E-3</c:v>
                </c:pt>
                <c:pt idx="15">
                  <c:v>8.459671752E-5</c:v>
                </c:pt>
                <c:pt idx="16">
                  <c:v>1.1795723238426E-2</c:v>
                </c:pt>
                <c:pt idx="17">
                  <c:v>2.6325920313600005E-3</c:v>
                </c:pt>
                <c:pt idx="18">
                  <c:v>4.9940914510100002E-3</c:v>
                </c:pt>
                <c:pt idx="19">
                  <c:v>6.2459487721670905E-2</c:v>
                </c:pt>
                <c:pt idx="20">
                  <c:v>0.68319016667800014</c:v>
                </c:pt>
                <c:pt idx="23">
                  <c:v>5.7222742263407405</c:v>
                </c:pt>
                <c:pt idx="24">
                  <c:v>2.8429704654781558</c:v>
                </c:pt>
                <c:pt idx="25">
                  <c:v>0.42460698407831449</c:v>
                </c:pt>
                <c:pt idx="26">
                  <c:v>2.9104157532889998E-2</c:v>
                </c:pt>
                <c:pt idx="27">
                  <c:v>0.50831143579513993</c:v>
                </c:pt>
                <c:pt idx="28">
                  <c:v>7.6104407122277201E-2</c:v>
                </c:pt>
                <c:pt idx="29">
                  <c:v>3.5101503969118202E-2</c:v>
                </c:pt>
              </c:numCache>
            </c:numRef>
          </c:val>
          <c:extLst>
            <c:ext xmlns:c16="http://schemas.microsoft.com/office/drawing/2014/chart" uri="{C3380CC4-5D6E-409C-BE32-E72D297353CC}">
              <c16:uniqueId val="{00000004-74E0-4F5E-AC7D-5BB13A16DC05}"/>
            </c:ext>
          </c:extLst>
        </c:ser>
        <c:ser>
          <c:idx val="8"/>
          <c:order val="8"/>
          <c:tx>
            <c:strRef>
              <c:f>'Dashboard VM'!$K$60:$K$61</c:f>
              <c:strCache>
                <c:ptCount val="1"/>
                <c:pt idx="0">
                  <c:v>Makrolide</c:v>
                </c:pt>
              </c:strCache>
            </c:strRef>
          </c:tx>
          <c:spPr>
            <a:solidFill>
              <a:srgbClr val="FFF5B2"/>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VM'!$K$62:$K$102</c:f>
              <c:numCache>
                <c:formatCode>[&lt;0.001]0.0E+00;[&lt;0.01]#,##0.0000;#,##0.000</c:formatCode>
                <c:ptCount val="30"/>
                <c:pt idx="0">
                  <c:v>4.1116493500000004E-2</c:v>
                </c:pt>
                <c:pt idx="1">
                  <c:v>4.525499999999999E-2</c:v>
                </c:pt>
                <c:pt idx="2">
                  <c:v>2.0000000000000002E-5</c:v>
                </c:pt>
                <c:pt idx="3">
                  <c:v>0.43902572142857144</c:v>
                </c:pt>
                <c:pt idx="4">
                  <c:v>0.82780242999999987</c:v>
                </c:pt>
                <c:pt idx="5">
                  <c:v>7.8440264869927362E-2</c:v>
                </c:pt>
                <c:pt idx="6">
                  <c:v>0.13599944414999998</c:v>
                </c:pt>
                <c:pt idx="7">
                  <c:v>1.9999999999999999E-7</c:v>
                </c:pt>
                <c:pt idx="8">
                  <c:v>0.19951068556074764</c:v>
                </c:pt>
                <c:pt idx="9">
                  <c:v>1.296E-5</c:v>
                </c:pt>
                <c:pt idx="10">
                  <c:v>0.46971657226002794</c:v>
                </c:pt>
                <c:pt idx="11">
                  <c:v>0.1279639339804762</c:v>
                </c:pt>
                <c:pt idx="12">
                  <c:v>1.9775978884615384E-2</c:v>
                </c:pt>
                <c:pt idx="13">
                  <c:v>9.0006555000000002E-2</c:v>
                </c:pt>
                <c:pt idx="14">
                  <c:v>6.1546432666666671E-2</c:v>
                </c:pt>
                <c:pt idx="15">
                  <c:v>2.7116607999999997E-2</c:v>
                </c:pt>
                <c:pt idx="16">
                  <c:v>3.4940845999999998E-2</c:v>
                </c:pt>
                <c:pt idx="17">
                  <c:v>2.3610091200000002E-2</c:v>
                </c:pt>
                <c:pt idx="18">
                  <c:v>4.4560701762599998E-2</c:v>
                </c:pt>
                <c:pt idx="19">
                  <c:v>0.19641368455060002</c:v>
                </c:pt>
                <c:pt idx="20">
                  <c:v>16.488004631999996</c:v>
                </c:pt>
                <c:pt idx="21">
                  <c:v>2.1911802999999996</c:v>
                </c:pt>
                <c:pt idx="22">
                  <c:v>0.86764999999999992</c:v>
                </c:pt>
                <c:pt idx="23">
                  <c:v>4.0604099999999992</c:v>
                </c:pt>
                <c:pt idx="24">
                  <c:v>16.931856517741636</c:v>
                </c:pt>
                <c:pt idx="25">
                  <c:v>2.9708673545148891</c:v>
                </c:pt>
                <c:pt idx="26">
                  <c:v>0.24016788625000002</c:v>
                </c:pt>
                <c:pt idx="27">
                  <c:v>1.1037790149999998</c:v>
                </c:pt>
                <c:pt idx="28">
                  <c:v>0.49038173078433334</c:v>
                </c:pt>
                <c:pt idx="29">
                  <c:v>2.6931520271523</c:v>
                </c:pt>
              </c:numCache>
            </c:numRef>
          </c:val>
          <c:extLst>
            <c:ext xmlns:c16="http://schemas.microsoft.com/office/drawing/2014/chart" uri="{C3380CC4-5D6E-409C-BE32-E72D297353CC}">
              <c16:uniqueId val="{00000005-74E0-4F5E-AC7D-5BB13A16DC05}"/>
            </c:ext>
          </c:extLst>
        </c:ser>
        <c:ser>
          <c:idx val="9"/>
          <c:order val="9"/>
          <c:tx>
            <c:strRef>
              <c:f>'Dashboard VM'!$L$60:$L$61</c:f>
              <c:strCache>
                <c:ptCount val="1"/>
                <c:pt idx="0">
                  <c:v>Penicilline</c:v>
                </c:pt>
              </c:strCache>
            </c:strRef>
          </c:tx>
          <c:spPr>
            <a:solidFill>
              <a:srgbClr val="F39200"/>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VM'!$L$62:$L$102</c:f>
              <c:numCache>
                <c:formatCode>[&lt;0.001]0.0E+00;[&lt;0.01]#,##0.0000;#,##0.000</c:formatCode>
                <c:ptCount val="30"/>
                <c:pt idx="0">
                  <c:v>0.20788982882323201</c:v>
                </c:pt>
                <c:pt idx="1">
                  <c:v>0.32088102475000002</c:v>
                </c:pt>
                <c:pt idx="2">
                  <c:v>1.8486863999999999E-5</c:v>
                </c:pt>
                <c:pt idx="3">
                  <c:v>1.0887283108654553</c:v>
                </c:pt>
                <c:pt idx="4">
                  <c:v>6.7085317517660017E-2</c:v>
                </c:pt>
                <c:pt idx="5">
                  <c:v>4.4814485486209726E-2</c:v>
                </c:pt>
                <c:pt idx="6">
                  <c:v>0.32875623331896281</c:v>
                </c:pt>
                <c:pt idx="7">
                  <c:v>2.0126773055999999E-5</c:v>
                </c:pt>
                <c:pt idx="8">
                  <c:v>1.175770350807279</c:v>
                </c:pt>
                <c:pt idx="9">
                  <c:v>2.2446685799999999E-3</c:v>
                </c:pt>
                <c:pt idx="10">
                  <c:v>1.91125183789622</c:v>
                </c:pt>
                <c:pt idx="11">
                  <c:v>1.1930135417943406</c:v>
                </c:pt>
                <c:pt idx="12">
                  <c:v>0.18290247603384382</c:v>
                </c:pt>
                <c:pt idx="13">
                  <c:v>1.1461626337113104</c:v>
                </c:pt>
                <c:pt idx="14">
                  <c:v>1.4386600701802135</c:v>
                </c:pt>
                <c:pt idx="15">
                  <c:v>6.5836998325434451E-2</c:v>
                </c:pt>
                <c:pt idx="16">
                  <c:v>1.4770662375253052</c:v>
                </c:pt>
                <c:pt idx="17">
                  <c:v>0.46869982299213858</c:v>
                </c:pt>
                <c:pt idx="18">
                  <c:v>0.31929245988014265</c:v>
                </c:pt>
                <c:pt idx="19">
                  <c:v>2.1181910785076301</c:v>
                </c:pt>
                <c:pt idx="20">
                  <c:v>28.167532326134385</c:v>
                </c:pt>
                <c:pt idx="21">
                  <c:v>0.34741277877064008</c:v>
                </c:pt>
                <c:pt idx="22">
                  <c:v>0.37319449531509163</c:v>
                </c:pt>
                <c:pt idx="23">
                  <c:v>10.4389538237998</c:v>
                </c:pt>
                <c:pt idx="24">
                  <c:v>53.631954811564832</c:v>
                </c:pt>
                <c:pt idx="25">
                  <c:v>51.292613449884044</c:v>
                </c:pt>
                <c:pt idx="26">
                  <c:v>3.73442160013325</c:v>
                </c:pt>
                <c:pt idx="27">
                  <c:v>16.06138012850974</c:v>
                </c:pt>
                <c:pt idx="28">
                  <c:v>25.582433335724328</c:v>
                </c:pt>
                <c:pt idx="29">
                  <c:v>14.844325010889701</c:v>
                </c:pt>
              </c:numCache>
            </c:numRef>
          </c:val>
          <c:extLst>
            <c:ext xmlns:c16="http://schemas.microsoft.com/office/drawing/2014/chart" uri="{C3380CC4-5D6E-409C-BE32-E72D297353CC}">
              <c16:uniqueId val="{00000006-74E0-4F5E-AC7D-5BB13A16DC05}"/>
            </c:ext>
          </c:extLst>
        </c:ser>
        <c:ser>
          <c:idx val="10"/>
          <c:order val="10"/>
          <c:tx>
            <c:strRef>
              <c:f>'Dashboard VM'!$M$60:$M$61</c:f>
              <c:strCache>
                <c:ptCount val="1"/>
                <c:pt idx="0">
                  <c:v>Pleuromutiline</c:v>
                </c:pt>
              </c:strCache>
            </c:strRef>
          </c:tx>
          <c:spPr>
            <a:solidFill>
              <a:srgbClr val="FBDEB2"/>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VM'!$M$62:$M$102</c:f>
              <c:numCache>
                <c:formatCode>[&lt;0.001]0.0E+00;[&lt;0.01]#,##0.0000;#,##0.000</c:formatCode>
                <c:ptCount val="30"/>
                <c:pt idx="0">
                  <c:v>3.7286684999999998E-4</c:v>
                </c:pt>
                <c:pt idx="1">
                  <c:v>6.0772843200000001E-3</c:v>
                </c:pt>
                <c:pt idx="3">
                  <c:v>3.5174720199000003E-3</c:v>
                </c:pt>
                <c:pt idx="4">
                  <c:v>1.8122776956214285E-2</c:v>
                </c:pt>
                <c:pt idx="5">
                  <c:v>4.2509249999999995E-6</c:v>
                </c:pt>
                <c:pt idx="6">
                  <c:v>1.1943075000000001E-3</c:v>
                </c:pt>
                <c:pt idx="8">
                  <c:v>0.151463769</c:v>
                </c:pt>
                <c:pt idx="10">
                  <c:v>0.11177393650499999</c:v>
                </c:pt>
                <c:pt idx="11">
                  <c:v>5.1253881960000004E-2</c:v>
                </c:pt>
                <c:pt idx="12">
                  <c:v>8.5198290000000002E-4</c:v>
                </c:pt>
                <c:pt idx="13">
                  <c:v>1.427468676E-2</c:v>
                </c:pt>
                <c:pt idx="20">
                  <c:v>2.5496036025</c:v>
                </c:pt>
                <c:pt idx="21">
                  <c:v>7.5771725999999998E-2</c:v>
                </c:pt>
                <c:pt idx="22">
                  <c:v>8.0969999999999989E-4</c:v>
                </c:pt>
                <c:pt idx="23">
                  <c:v>2.6679615E-2</c:v>
                </c:pt>
                <c:pt idx="24">
                  <c:v>4.1050961742655003</c:v>
                </c:pt>
                <c:pt idx="25">
                  <c:v>0.94819076190238094</c:v>
                </c:pt>
                <c:pt idx="26">
                  <c:v>6.0772734000000004E-3</c:v>
                </c:pt>
                <c:pt idx="27">
                  <c:v>0.12437164326000001</c:v>
                </c:pt>
                <c:pt idx="29">
                  <c:v>1.6200000000000001E-5</c:v>
                </c:pt>
              </c:numCache>
            </c:numRef>
          </c:val>
          <c:extLst>
            <c:ext xmlns:c16="http://schemas.microsoft.com/office/drawing/2014/chart" uri="{C3380CC4-5D6E-409C-BE32-E72D297353CC}">
              <c16:uniqueId val="{00000007-74E0-4F5E-AC7D-5BB13A16DC05}"/>
            </c:ext>
          </c:extLst>
        </c:ser>
        <c:ser>
          <c:idx val="11"/>
          <c:order val="11"/>
          <c:tx>
            <c:strRef>
              <c:f>'Dashboard VM'!$N$60:$N$61</c:f>
              <c:strCache>
                <c:ptCount val="1"/>
                <c:pt idx="0">
                  <c:v>Polypeptid-AB</c:v>
                </c:pt>
              </c:strCache>
            </c:strRef>
          </c:tx>
          <c:spPr>
            <a:solidFill>
              <a:srgbClr val="E40038"/>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VM'!$N$62:$N$102</c:f>
              <c:numCache>
                <c:formatCode>[&lt;0.001]0.0E+00;[&lt;0.01]#,##0.0000;#,##0.000</c:formatCode>
                <c:ptCount val="30"/>
                <c:pt idx="0">
                  <c:v>4.7232000000000003E-2</c:v>
                </c:pt>
                <c:pt idx="1">
                  <c:v>9.8066035530621778E-2</c:v>
                </c:pt>
                <c:pt idx="3">
                  <c:v>0.65647158059496724</c:v>
                </c:pt>
                <c:pt idx="4">
                  <c:v>0.77343212037230202</c:v>
                </c:pt>
                <c:pt idx="5">
                  <c:v>9.0005999999999992E-3</c:v>
                </c:pt>
                <c:pt idx="6">
                  <c:v>0.22422266659999998</c:v>
                </c:pt>
                <c:pt idx="8">
                  <c:v>9.9600000000000001E-3</c:v>
                </c:pt>
                <c:pt idx="10">
                  <c:v>1.534639E-2</c:v>
                </c:pt>
                <c:pt idx="11">
                  <c:v>0.11914635916923078</c:v>
                </c:pt>
                <c:pt idx="12">
                  <c:v>3.8449887500000002E-3</c:v>
                </c:pt>
                <c:pt idx="13">
                  <c:v>1.2078348979591837E-2</c:v>
                </c:pt>
                <c:pt idx="14">
                  <c:v>1.3244E-4</c:v>
                </c:pt>
                <c:pt idx="15">
                  <c:v>1.1843999999999999E-3</c:v>
                </c:pt>
                <c:pt idx="16">
                  <c:v>6.5400000000000001E-6</c:v>
                </c:pt>
                <c:pt idx="17">
                  <c:v>7.5569999999999996E-5</c:v>
                </c:pt>
                <c:pt idx="18">
                  <c:v>9.3235799999999997E-3</c:v>
                </c:pt>
                <c:pt idx="19">
                  <c:v>0.11978233890000001</c:v>
                </c:pt>
                <c:pt idx="20">
                  <c:v>7.4086978600000002</c:v>
                </c:pt>
                <c:pt idx="21">
                  <c:v>3.6557053582257923</c:v>
                </c:pt>
                <c:pt idx="22">
                  <c:v>1.0737E-2</c:v>
                </c:pt>
                <c:pt idx="23">
                  <c:v>12.438413504403321</c:v>
                </c:pt>
                <c:pt idx="24">
                  <c:v>0.70179459958913859</c:v>
                </c:pt>
                <c:pt idx="25">
                  <c:v>3.5778198909999999</c:v>
                </c:pt>
                <c:pt idx="26">
                  <c:v>7.1465172731954893E-2</c:v>
                </c:pt>
                <c:pt idx="27">
                  <c:v>8.5616994897959181E-2</c:v>
                </c:pt>
                <c:pt idx="28">
                  <c:v>4.2329999999999999E-4</c:v>
                </c:pt>
                <c:pt idx="29">
                  <c:v>6.9545793999999994E-2</c:v>
                </c:pt>
              </c:numCache>
            </c:numRef>
          </c:val>
          <c:extLst>
            <c:ext xmlns:c16="http://schemas.microsoft.com/office/drawing/2014/chart" uri="{C3380CC4-5D6E-409C-BE32-E72D297353CC}">
              <c16:uniqueId val="{00000008-74E0-4F5E-AC7D-5BB13A16DC05}"/>
            </c:ext>
          </c:extLst>
        </c:ser>
        <c:ser>
          <c:idx val="12"/>
          <c:order val="12"/>
          <c:tx>
            <c:strRef>
              <c:f>'Dashboard VM'!$O$60:$O$61</c:f>
              <c:strCache>
                <c:ptCount val="1"/>
                <c:pt idx="0">
                  <c:v>Sulfonamide</c:v>
                </c:pt>
              </c:strCache>
            </c:strRef>
          </c:tx>
          <c:spPr>
            <a:solidFill>
              <a:srgbClr val="EF6688"/>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VM'!$O$62:$O$102</c:f>
              <c:numCache>
                <c:formatCode>[&lt;0.001]0.0E+00;[&lt;0.01]#,##0.0000;#,##0.000</c:formatCode>
                <c:ptCount val="30"/>
                <c:pt idx="0">
                  <c:v>2.1043199999999998E-3</c:v>
                </c:pt>
                <c:pt idx="1">
                  <c:v>1.4334547199999999E-2</c:v>
                </c:pt>
                <c:pt idx="3">
                  <c:v>6.8356472680000002E-2</c:v>
                </c:pt>
                <c:pt idx="4">
                  <c:v>9.7964003095999991E-5</c:v>
                </c:pt>
                <c:pt idx="5">
                  <c:v>6.5518800000000012E-3</c:v>
                </c:pt>
                <c:pt idx="6">
                  <c:v>9.1799011999999999E-2</c:v>
                </c:pt>
                <c:pt idx="7">
                  <c:v>4.0320005504E-4</c:v>
                </c:pt>
                <c:pt idx="8">
                  <c:v>6.8562234595600013E-2</c:v>
                </c:pt>
                <c:pt idx="10">
                  <c:v>8.3895612448536508E-2</c:v>
                </c:pt>
                <c:pt idx="11">
                  <c:v>5.7729432987581979E-2</c:v>
                </c:pt>
                <c:pt idx="12">
                  <c:v>8.3221799272120214E-3</c:v>
                </c:pt>
                <c:pt idx="13">
                  <c:v>0.31324933322166398</c:v>
                </c:pt>
                <c:pt idx="14">
                  <c:v>0.47109195629355166</c:v>
                </c:pt>
                <c:pt idx="15">
                  <c:v>2.6618682370799999E-2</c:v>
                </c:pt>
                <c:pt idx="16">
                  <c:v>0.27692047569684003</c:v>
                </c:pt>
                <c:pt idx="17">
                  <c:v>0.222850977714696</c:v>
                </c:pt>
                <c:pt idx="18">
                  <c:v>0.54367953609506514</c:v>
                </c:pt>
                <c:pt idx="19">
                  <c:v>3.4383323201975289</c:v>
                </c:pt>
                <c:pt idx="20">
                  <c:v>4.2389654435571851</c:v>
                </c:pt>
                <c:pt idx="21">
                  <c:v>3.9999999999999998E-7</c:v>
                </c:pt>
                <c:pt idx="22">
                  <c:v>1.6667359999999999E-2</c:v>
                </c:pt>
                <c:pt idx="23">
                  <c:v>4.3176461087868807</c:v>
                </c:pt>
                <c:pt idx="24">
                  <c:v>1.3298624546432096</c:v>
                </c:pt>
                <c:pt idx="25">
                  <c:v>2.1055276623676158</c:v>
                </c:pt>
                <c:pt idx="26">
                  <c:v>0.26349747117429967</c:v>
                </c:pt>
                <c:pt idx="27">
                  <c:v>3.9730784393901439</c:v>
                </c:pt>
                <c:pt idx="28">
                  <c:v>4.0294558194513366</c:v>
                </c:pt>
                <c:pt idx="29">
                  <c:v>15.030643304695831</c:v>
                </c:pt>
              </c:numCache>
            </c:numRef>
          </c:val>
          <c:extLst>
            <c:ext xmlns:c16="http://schemas.microsoft.com/office/drawing/2014/chart" uri="{C3380CC4-5D6E-409C-BE32-E72D297353CC}">
              <c16:uniqueId val="{00000009-74E0-4F5E-AC7D-5BB13A16DC05}"/>
            </c:ext>
          </c:extLst>
        </c:ser>
        <c:ser>
          <c:idx val="13"/>
          <c:order val="13"/>
          <c:tx>
            <c:strRef>
              <c:f>'Dashboard VM'!$P$60:$P$61</c:f>
              <c:strCache>
                <c:ptCount val="1"/>
                <c:pt idx="0">
                  <c:v>Tetrazykline</c:v>
                </c:pt>
              </c:strCache>
            </c:strRef>
          </c:tx>
          <c:spPr>
            <a:solidFill>
              <a:srgbClr val="AFCA00"/>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VM'!$P$62:$P$102</c:f>
              <c:numCache>
                <c:formatCode>[&lt;0.001]0.0E+00;[&lt;0.01]#,##0.0000;#,##0.000</c:formatCode>
                <c:ptCount val="30"/>
                <c:pt idx="0">
                  <c:v>0.16658621308177779</c:v>
                </c:pt>
                <c:pt idx="1">
                  <c:v>7.3263201999999999E-2</c:v>
                </c:pt>
                <c:pt idx="3">
                  <c:v>1.362727543905951</c:v>
                </c:pt>
                <c:pt idx="4">
                  <c:v>4.9129885005859998E-3</c:v>
                </c:pt>
                <c:pt idx="5">
                  <c:v>6.5734753447199996E-3</c:v>
                </c:pt>
                <c:pt idx="6">
                  <c:v>1.3183697334000001E-2</c:v>
                </c:pt>
                <c:pt idx="8">
                  <c:v>0.78003832626928482</c:v>
                </c:pt>
                <c:pt idx="9">
                  <c:v>2.7820248000000004E-3</c:v>
                </c:pt>
                <c:pt idx="10">
                  <c:v>1.0490319545087985</c:v>
                </c:pt>
                <c:pt idx="11">
                  <c:v>0.37155904254139022</c:v>
                </c:pt>
                <c:pt idx="12">
                  <c:v>3.3173268270168949E-2</c:v>
                </c:pt>
                <c:pt idx="13">
                  <c:v>2.1588568548575684</c:v>
                </c:pt>
                <c:pt idx="14">
                  <c:v>0.30106990116554805</c:v>
                </c:pt>
                <c:pt idx="15">
                  <c:v>6.1546499572097776E-2</c:v>
                </c:pt>
                <c:pt idx="16">
                  <c:v>0.20072323876740789</c:v>
                </c:pt>
                <c:pt idx="17">
                  <c:v>0.33472681074971172</c:v>
                </c:pt>
                <c:pt idx="18">
                  <c:v>0.62390533072100918</c:v>
                </c:pt>
                <c:pt idx="19">
                  <c:v>2.7251580378334905</c:v>
                </c:pt>
                <c:pt idx="20">
                  <c:v>9.6684652148500003</c:v>
                </c:pt>
                <c:pt idx="21">
                  <c:v>2.3164999999999999E-8</c:v>
                </c:pt>
                <c:pt idx="23">
                  <c:v>0.47627853628000005</c:v>
                </c:pt>
                <c:pt idx="24">
                  <c:v>30.148048666288823</c:v>
                </c:pt>
                <c:pt idx="25">
                  <c:v>12.694103506849359</c:v>
                </c:pt>
                <c:pt idx="26">
                  <c:v>0.1130895849525463</c:v>
                </c:pt>
                <c:pt idx="27">
                  <c:v>17.852470348906486</c:v>
                </c:pt>
                <c:pt idx="28">
                  <c:v>2.5359403722144984</c:v>
                </c:pt>
                <c:pt idx="29">
                  <c:v>17.633274997038065</c:v>
                </c:pt>
              </c:numCache>
            </c:numRef>
          </c:val>
          <c:extLst>
            <c:ext xmlns:c16="http://schemas.microsoft.com/office/drawing/2014/chart" uri="{C3380CC4-5D6E-409C-BE32-E72D297353CC}">
              <c16:uniqueId val="{0000000A-74E0-4F5E-AC7D-5BB13A16DC05}"/>
            </c:ext>
          </c:extLst>
        </c:ser>
        <c:dLbls>
          <c:showLegendKey val="0"/>
          <c:showVal val="0"/>
          <c:showCatName val="0"/>
          <c:showSerName val="0"/>
          <c:showPercent val="0"/>
          <c:showBubbleSize val="0"/>
        </c:dLbls>
        <c:gapWidth val="219"/>
        <c:overlap val="100"/>
        <c:axId val="757212031"/>
        <c:axId val="757217023"/>
      </c:barChart>
      <c:catAx>
        <c:axId val="757212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crossAx val="757217023"/>
        <c:crosses val="autoZero"/>
        <c:auto val="1"/>
        <c:lblAlgn val="ctr"/>
        <c:lblOffset val="100"/>
        <c:noMultiLvlLbl val="0"/>
      </c:catAx>
      <c:valAx>
        <c:axId val="75721702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rgbClr val="324657"/>
                    </a:solidFill>
                    <a:latin typeface="+mn-lt"/>
                    <a:ea typeface="+mn-ea"/>
                    <a:cs typeface="+mn-cs"/>
                  </a:defRPr>
                </a:pPr>
                <a:r>
                  <a:rPr lang="en-GB"/>
                  <a:t>Verbrauchsmenge [t]</a:t>
                </a:r>
              </a:p>
            </c:rich>
          </c:tx>
          <c:overlay val="0"/>
          <c:spPr>
            <a:noFill/>
            <a:ln>
              <a:noFill/>
            </a:ln>
            <a:effectLst/>
          </c:spPr>
          <c:txPr>
            <a:bodyPr rot="0" spcFirstLastPara="1" vertOverflow="ellipsis" vert="horz" wrap="square" anchor="ctr" anchorCtr="1"/>
            <a:lstStyle/>
            <a:p>
              <a:pPr>
                <a:defRPr sz="1000" b="0" i="0" u="none" strike="noStrike" kern="1200" baseline="0">
                  <a:solidFill>
                    <a:srgbClr val="324657"/>
                  </a:solidFill>
                  <a:latin typeface="+mn-lt"/>
                  <a:ea typeface="+mn-ea"/>
                  <a:cs typeface="+mn-cs"/>
                </a:defRPr>
              </a:pPr>
              <a:endParaRPr lang="de-DE"/>
            </a:p>
          </c:txPr>
        </c:title>
        <c:numFmt formatCode="General"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crossAx val="75721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324657"/>
          </a:solidFill>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[antibiotika-verbrauchsmengen-und-therapiehaeufigkeit-2024-tabellen.xlsx]Dashboard VM!PivotTable1</c:name>
    <c:fmtId val="8"/>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C2C7C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C2C7C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C2C7C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rgbClr val="B2C3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rgbClr val="B2C3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strRef>
              <c:f>'Dashboard VM'!$C$60:$C$61</c:f>
              <c:strCache>
                <c:ptCount val="1"/>
                <c:pt idx="0">
                  <c:v>Aminoglykoside</c:v>
                </c:pt>
              </c:strCache>
            </c:strRef>
          </c:tx>
          <c:spPr>
            <a:solidFill>
              <a:srgbClr val="003869"/>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VM'!$C$62:$C$102</c:f>
              <c:numCache>
                <c:formatCode>[&lt;0.001]0.0E+00;[&lt;0.01]#,##0.0000;#,##0.000</c:formatCode>
                <c:ptCount val="30"/>
                <c:pt idx="1">
                  <c:v>2.1119298185999998E-2</c:v>
                </c:pt>
                <c:pt idx="3">
                  <c:v>0.38071516909158004</c:v>
                </c:pt>
                <c:pt idx="4">
                  <c:v>0.15746078252470969</c:v>
                </c:pt>
                <c:pt idx="5">
                  <c:v>1.1010000000000001E-2</c:v>
                </c:pt>
                <c:pt idx="6">
                  <c:v>0.2189959420912074</c:v>
                </c:pt>
                <c:pt idx="8">
                  <c:v>2.9612870880246001E-2</c:v>
                </c:pt>
                <c:pt idx="10">
                  <c:v>4.8385473976729994E-2</c:v>
                </c:pt>
                <c:pt idx="11">
                  <c:v>6.6084217773979326E-2</c:v>
                </c:pt>
                <c:pt idx="12">
                  <c:v>7.387988352819537E-2</c:v>
                </c:pt>
                <c:pt idx="13">
                  <c:v>3.380130527328E-2</c:v>
                </c:pt>
                <c:pt idx="14">
                  <c:v>8.5168159832053336E-2</c:v>
                </c:pt>
                <c:pt idx="15">
                  <c:v>2.00632566866E-3</c:v>
                </c:pt>
                <c:pt idx="16">
                  <c:v>5.6066290157447664E-2</c:v>
                </c:pt>
                <c:pt idx="17">
                  <c:v>1.6713296256113286E-2</c:v>
                </c:pt>
                <c:pt idx="18">
                  <c:v>0.1678490237446611</c:v>
                </c:pt>
                <c:pt idx="19">
                  <c:v>6.3649915723080781</c:v>
                </c:pt>
                <c:pt idx="20">
                  <c:v>2.5744953677380003</c:v>
                </c:pt>
                <c:pt idx="21">
                  <c:v>1.4991000000000001</c:v>
                </c:pt>
                <c:pt idx="22">
                  <c:v>1.0999999999999999E-2</c:v>
                </c:pt>
                <c:pt idx="23">
                  <c:v>12.131027553083459</c:v>
                </c:pt>
                <c:pt idx="24">
                  <c:v>0.91009781796963385</c:v>
                </c:pt>
                <c:pt idx="25">
                  <c:v>3.437229790786589</c:v>
                </c:pt>
                <c:pt idx="26">
                  <c:v>0.82262947360662908</c:v>
                </c:pt>
                <c:pt idx="27">
                  <c:v>0.26333902836264</c:v>
                </c:pt>
                <c:pt idx="28">
                  <c:v>0.76432260417363596</c:v>
                </c:pt>
                <c:pt idx="29">
                  <c:v>0.90314670206890091</c:v>
                </c:pt>
              </c:numCache>
            </c:numRef>
          </c:val>
          <c:extLst>
            <c:ext xmlns:c16="http://schemas.microsoft.com/office/drawing/2014/chart" uri="{C3380CC4-5D6E-409C-BE32-E72D297353CC}">
              <c16:uniqueId val="{00000000-490E-4398-BF08-BA3780537A66}"/>
            </c:ext>
          </c:extLst>
        </c:ser>
        <c:ser>
          <c:idx val="1"/>
          <c:order val="1"/>
          <c:tx>
            <c:strRef>
              <c:f>'Dashboard VM'!$D$60:$D$61</c:f>
              <c:strCache>
                <c:ptCount val="1"/>
                <c:pt idx="0">
                  <c:v>Ceph. 1. Gen.</c:v>
                </c:pt>
              </c:strCache>
            </c:strRef>
          </c:tx>
          <c:spPr>
            <a:solidFill>
              <a:srgbClr val="B2C3D2"/>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VM'!$D$62:$D$102</c:f>
              <c:numCache>
                <c:formatCode>[&lt;0.001]0.0E+00;[&lt;0.01]#,##0.0000;#,##0.000</c:formatCode>
                <c:ptCount val="30"/>
                <c:pt idx="3">
                  <c:v>5.9894099999999996E-6</c:v>
                </c:pt>
                <c:pt idx="13">
                  <c:v>9.9699200000000014E-7</c:v>
                </c:pt>
                <c:pt idx="14">
                  <c:v>3.0670354884938245E-3</c:v>
                </c:pt>
                <c:pt idx="15">
                  <c:v>3.6192296743157893E-5</c:v>
                </c:pt>
                <c:pt idx="16">
                  <c:v>5.2411476018086336E-2</c:v>
                </c:pt>
                <c:pt idx="17">
                  <c:v>3.3008566567473683E-4</c:v>
                </c:pt>
                <c:pt idx="18">
                  <c:v>4.025883504810526E-4</c:v>
                </c:pt>
                <c:pt idx="19">
                  <c:v>1.4648204512697368E-3</c:v>
                </c:pt>
                <c:pt idx="24">
                  <c:v>5.1908220000000005E-6</c:v>
                </c:pt>
                <c:pt idx="27">
                  <c:v>1.70023188E-5</c:v>
                </c:pt>
                <c:pt idx="28">
                  <c:v>0.81972223594616067</c:v>
                </c:pt>
                <c:pt idx="29">
                  <c:v>1.8778666339999998E-5</c:v>
                </c:pt>
              </c:numCache>
            </c:numRef>
          </c:val>
          <c:extLst>
            <c:ext xmlns:c16="http://schemas.microsoft.com/office/drawing/2014/chart" uri="{C3380CC4-5D6E-409C-BE32-E72D297353CC}">
              <c16:uniqueId val="{0000000E-C66A-40FD-82E8-8FF6A9398581}"/>
            </c:ext>
          </c:extLst>
        </c:ser>
        <c:ser>
          <c:idx val="2"/>
          <c:order val="2"/>
          <c:tx>
            <c:strRef>
              <c:f>'Dashboard VM'!$E$60:$E$61</c:f>
              <c:strCache>
                <c:ptCount val="1"/>
                <c:pt idx="0">
                  <c:v>Ceph. 3. Gen.</c:v>
                </c:pt>
              </c:strCache>
            </c:strRef>
          </c:tx>
          <c:spPr>
            <a:solidFill>
              <a:srgbClr val="B2E7ED"/>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VM'!$E$62:$E$102</c:f>
              <c:numCache>
                <c:formatCode>[&lt;0.001]0.0E+00;[&lt;0.01]#,##0.0000;#,##0.000</c:formatCode>
                <c:ptCount val="30"/>
                <c:pt idx="8">
                  <c:v>1.3532100930000002E-3</c:v>
                </c:pt>
                <c:pt idx="10">
                  <c:v>6.6258932154666662E-5</c:v>
                </c:pt>
                <c:pt idx="11">
                  <c:v>9.0000000000000006E-5</c:v>
                </c:pt>
                <c:pt idx="12">
                  <c:v>4.6012190372000002E-3</c:v>
                </c:pt>
                <c:pt idx="13">
                  <c:v>6.3689148549700002E-4</c:v>
                </c:pt>
                <c:pt idx="14">
                  <c:v>2.1605668777882992E-2</c:v>
                </c:pt>
                <c:pt idx="15">
                  <c:v>1.0825797270600001E-4</c:v>
                </c:pt>
                <c:pt idx="16">
                  <c:v>2.7408100779460116E-2</c:v>
                </c:pt>
                <c:pt idx="17">
                  <c:v>8.4250068042640014E-3</c:v>
                </c:pt>
                <c:pt idx="18">
                  <c:v>8.9504991089940005E-4</c:v>
                </c:pt>
                <c:pt idx="19">
                  <c:v>3.3474426588767951E-3</c:v>
                </c:pt>
                <c:pt idx="24">
                  <c:v>2.0075501301426513E-3</c:v>
                </c:pt>
                <c:pt idx="25">
                  <c:v>3.4982217746399999E-3</c:v>
                </c:pt>
                <c:pt idx="26">
                  <c:v>4.845540643441771E-2</c:v>
                </c:pt>
                <c:pt idx="27">
                  <c:v>4.471428819494745E-3</c:v>
                </c:pt>
                <c:pt idx="28">
                  <c:v>0.39670189377476156</c:v>
                </c:pt>
                <c:pt idx="29">
                  <c:v>3.6785234095439998E-3</c:v>
                </c:pt>
              </c:numCache>
            </c:numRef>
          </c:val>
          <c:extLst>
            <c:ext xmlns:c16="http://schemas.microsoft.com/office/drawing/2014/chart" uri="{C3380CC4-5D6E-409C-BE32-E72D297353CC}">
              <c16:uniqueId val="{0000000F-C66A-40FD-82E8-8FF6A9398581}"/>
            </c:ext>
          </c:extLst>
        </c:ser>
        <c:ser>
          <c:idx val="3"/>
          <c:order val="3"/>
          <c:tx>
            <c:strRef>
              <c:f>'Dashboard VM'!$F$60:$F$61</c:f>
              <c:strCache>
                <c:ptCount val="1"/>
                <c:pt idx="0">
                  <c:v>Ceph. 4. Gen.</c:v>
                </c:pt>
              </c:strCache>
            </c:strRef>
          </c:tx>
          <c:spPr>
            <a:solidFill>
              <a:srgbClr val="66CEDB"/>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VM'!$F$62:$F$102</c:f>
              <c:numCache>
                <c:formatCode>[&lt;0.001]0.0E+00;[&lt;0.01]#,##0.0000;#,##0.000</c:formatCode>
                <c:ptCount val="30"/>
                <c:pt idx="8">
                  <c:v>1.0363055430000002E-4</c:v>
                </c:pt>
                <c:pt idx="10">
                  <c:v>1.8274473049000004E-4</c:v>
                </c:pt>
                <c:pt idx="11">
                  <c:v>7.0778793540000019E-5</c:v>
                </c:pt>
                <c:pt idx="12">
                  <c:v>3.7757023668000001E-4</c:v>
                </c:pt>
                <c:pt idx="13">
                  <c:v>1.2261782196300002E-3</c:v>
                </c:pt>
                <c:pt idx="14">
                  <c:v>2.1542000035007502E-3</c:v>
                </c:pt>
                <c:pt idx="15">
                  <c:v>2.5649596100000003E-5</c:v>
                </c:pt>
                <c:pt idx="16">
                  <c:v>6.789344396956251E-3</c:v>
                </c:pt>
                <c:pt idx="17">
                  <c:v>2.5480490343700005E-3</c:v>
                </c:pt>
                <c:pt idx="18">
                  <c:v>8.0937405140700004E-4</c:v>
                </c:pt>
                <c:pt idx="19">
                  <c:v>6.4402300799900006E-3</c:v>
                </c:pt>
                <c:pt idx="24">
                  <c:v>2.7022698339000005E-3</c:v>
                </c:pt>
                <c:pt idx="25">
                  <c:v>2.8750790959800009E-3</c:v>
                </c:pt>
                <c:pt idx="26">
                  <c:v>4.9980611744034151E-3</c:v>
                </c:pt>
                <c:pt idx="27">
                  <c:v>1.2563998394220002E-2</c:v>
                </c:pt>
                <c:pt idx="28">
                  <c:v>9.6872269626447752E-2</c:v>
                </c:pt>
                <c:pt idx="29">
                  <c:v>4.1720765563246004E-3</c:v>
                </c:pt>
              </c:numCache>
            </c:numRef>
          </c:val>
          <c:extLst>
            <c:ext xmlns:c16="http://schemas.microsoft.com/office/drawing/2014/chart" uri="{C3380CC4-5D6E-409C-BE32-E72D297353CC}">
              <c16:uniqueId val="{00000010-C66A-40FD-82E8-8FF6A9398581}"/>
            </c:ext>
          </c:extLst>
        </c:ser>
        <c:ser>
          <c:idx val="4"/>
          <c:order val="4"/>
          <c:tx>
            <c:strRef>
              <c:f>'Dashboard VM'!$G$60:$G$61</c:f>
              <c:strCache>
                <c:ptCount val="1"/>
                <c:pt idx="0">
                  <c:v>Fenicole</c:v>
                </c:pt>
              </c:strCache>
            </c:strRef>
          </c:tx>
          <c:spPr>
            <a:solidFill>
              <a:srgbClr val="84909A"/>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VM'!$G$62:$G$102</c:f>
              <c:numCache>
                <c:formatCode>[&lt;0.001]0.0E+00;[&lt;0.01]#,##0.0000;#,##0.000</c:formatCode>
                <c:ptCount val="30"/>
                <c:pt idx="0">
                  <c:v>6.0000000000000002E-5</c:v>
                </c:pt>
                <c:pt idx="3">
                  <c:v>1.9793343000000001E-2</c:v>
                </c:pt>
                <c:pt idx="4">
                  <c:v>1.8899999999999999E-6</c:v>
                </c:pt>
                <c:pt idx="5">
                  <c:v>1.8E-7</c:v>
                </c:pt>
                <c:pt idx="6">
                  <c:v>4.0000000000000003E-5</c:v>
                </c:pt>
                <c:pt idx="7">
                  <c:v>1.2E-4</c:v>
                </c:pt>
                <c:pt idx="8">
                  <c:v>1.077786E-2</c:v>
                </c:pt>
                <c:pt idx="10">
                  <c:v>4.1097309999999998E-2</c:v>
                </c:pt>
                <c:pt idx="11">
                  <c:v>7.7283500000000002E-3</c:v>
                </c:pt>
                <c:pt idx="12">
                  <c:v>2.4052944610778444E-3</c:v>
                </c:pt>
                <c:pt idx="13">
                  <c:v>2.2026400000000002E-2</c:v>
                </c:pt>
                <c:pt idx="14">
                  <c:v>9.8756832500000002E-2</c:v>
                </c:pt>
                <c:pt idx="15">
                  <c:v>3.0439899999999999E-2</c:v>
                </c:pt>
                <c:pt idx="16">
                  <c:v>9.078652999999999E-3</c:v>
                </c:pt>
                <c:pt idx="17">
                  <c:v>0.10060938</c:v>
                </c:pt>
                <c:pt idx="18">
                  <c:v>0.14985874599999999</c:v>
                </c:pt>
                <c:pt idx="19">
                  <c:v>1.25867368</c:v>
                </c:pt>
                <c:pt idx="20">
                  <c:v>0.17480000000000001</c:v>
                </c:pt>
                <c:pt idx="24">
                  <c:v>0.72444502499999996</c:v>
                </c:pt>
                <c:pt idx="25">
                  <c:v>0.32607829500000002</c:v>
                </c:pt>
                <c:pt idx="26">
                  <c:v>3.4035909640718565E-2</c:v>
                </c:pt>
                <c:pt idx="27">
                  <c:v>0.31743737499999997</c:v>
                </c:pt>
                <c:pt idx="28">
                  <c:v>4.7522638499999999E-2</c:v>
                </c:pt>
                <c:pt idx="29">
                  <c:v>1.0867222449999998</c:v>
                </c:pt>
              </c:numCache>
            </c:numRef>
          </c:val>
          <c:extLst>
            <c:ext xmlns:c16="http://schemas.microsoft.com/office/drawing/2014/chart" uri="{C3380CC4-5D6E-409C-BE32-E72D297353CC}">
              <c16:uniqueId val="{00000001-5FA9-4379-800D-F57686BAB0B8}"/>
            </c:ext>
          </c:extLst>
        </c:ser>
        <c:ser>
          <c:idx val="5"/>
          <c:order val="5"/>
          <c:tx>
            <c:strRef>
              <c:f>'Dashboard VM'!$H$60:$H$61</c:f>
              <c:strCache>
                <c:ptCount val="1"/>
                <c:pt idx="0">
                  <c:v>Fluorchinolone</c:v>
                </c:pt>
              </c:strCache>
            </c:strRef>
          </c:tx>
          <c:spPr>
            <a:solidFill>
              <a:srgbClr val="00A754"/>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VM'!$H$62:$H$102</c:f>
              <c:numCache>
                <c:formatCode>[&lt;0.001]0.0E+00;[&lt;0.01]#,##0.0000;#,##0.000</c:formatCode>
                <c:ptCount val="30"/>
                <c:pt idx="0">
                  <c:v>1.0800665000000001E-2</c:v>
                </c:pt>
                <c:pt idx="1">
                  <c:v>1.8933666666666668E-2</c:v>
                </c:pt>
                <c:pt idx="2">
                  <c:v>1.1999999999999999E-3</c:v>
                </c:pt>
                <c:pt idx="3">
                  <c:v>0.45923475485000004</c:v>
                </c:pt>
                <c:pt idx="4">
                  <c:v>6.448687589782E-4</c:v>
                </c:pt>
                <c:pt idx="5">
                  <c:v>2.1379200000000002E-3</c:v>
                </c:pt>
                <c:pt idx="6">
                  <c:v>8.7515000000000006E-3</c:v>
                </c:pt>
                <c:pt idx="7">
                  <c:v>1.5E-5</c:v>
                </c:pt>
                <c:pt idx="8">
                  <c:v>2.548346129582353E-3</c:v>
                </c:pt>
                <c:pt idx="10">
                  <c:v>4.4579829671E-3</c:v>
                </c:pt>
                <c:pt idx="11">
                  <c:v>2.3362421847000002E-3</c:v>
                </c:pt>
                <c:pt idx="12">
                  <c:v>5.7938033723101004E-3</c:v>
                </c:pt>
                <c:pt idx="13">
                  <c:v>2.4989805700899998E-2</c:v>
                </c:pt>
                <c:pt idx="14">
                  <c:v>2.2146197481266998E-2</c:v>
                </c:pt>
                <c:pt idx="15">
                  <c:v>1.1424416228200001E-3</c:v>
                </c:pt>
                <c:pt idx="16">
                  <c:v>6.0068827293992003E-2</c:v>
                </c:pt>
                <c:pt idx="17">
                  <c:v>1.5065466648092E-2</c:v>
                </c:pt>
                <c:pt idx="18">
                  <c:v>8.0147281449356664E-3</c:v>
                </c:pt>
                <c:pt idx="19">
                  <c:v>7.3980134783205503E-2</c:v>
                </c:pt>
                <c:pt idx="20">
                  <c:v>1.6478664999999999</c:v>
                </c:pt>
                <c:pt idx="22">
                  <c:v>9.9903000000000006E-3</c:v>
                </c:pt>
                <c:pt idx="23">
                  <c:v>0.19805501169590642</c:v>
                </c:pt>
                <c:pt idx="24">
                  <c:v>0.16180990575721699</c:v>
                </c:pt>
                <c:pt idx="25">
                  <c:v>9.5255735100857969E-2</c:v>
                </c:pt>
                <c:pt idx="26">
                  <c:v>8.590491691165239E-2</c:v>
                </c:pt>
                <c:pt idx="27">
                  <c:v>0.27799971767648002</c:v>
                </c:pt>
                <c:pt idx="28">
                  <c:v>0.78292760888430069</c:v>
                </c:pt>
                <c:pt idx="29">
                  <c:v>0.142215900569236</c:v>
                </c:pt>
              </c:numCache>
            </c:numRef>
          </c:val>
          <c:extLst>
            <c:ext xmlns:c16="http://schemas.microsoft.com/office/drawing/2014/chart" uri="{C3380CC4-5D6E-409C-BE32-E72D297353CC}">
              <c16:uniqueId val="{00000002-5FA9-4379-800D-F57686BAB0B8}"/>
            </c:ext>
          </c:extLst>
        </c:ser>
        <c:ser>
          <c:idx val="6"/>
          <c:order val="6"/>
          <c:tx>
            <c:strRef>
              <c:f>'Dashboard VM'!$I$60:$I$61</c:f>
              <c:strCache>
                <c:ptCount val="1"/>
                <c:pt idx="0">
                  <c:v>Folsäureantag.</c:v>
                </c:pt>
              </c:strCache>
            </c:strRef>
          </c:tx>
          <c:spPr>
            <a:solidFill>
              <a:srgbClr val="F7B2C3"/>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VM'!$I$62:$I$102</c:f>
              <c:numCache>
                <c:formatCode>[&lt;0.001]0.0E+00;[&lt;0.01]#,##0.0000;#,##0.000</c:formatCode>
                <c:ptCount val="30"/>
                <c:pt idx="1">
                  <c:v>1.6000000000000001E-3</c:v>
                </c:pt>
                <c:pt idx="3">
                  <c:v>1.3549908519999999E-2</c:v>
                </c:pt>
                <c:pt idx="4">
                  <c:v>1.9592000000000001E-5</c:v>
                </c:pt>
                <c:pt idx="5">
                  <c:v>1.5300000000000001E-4</c:v>
                </c:pt>
                <c:pt idx="6">
                  <c:v>1.77707E-2</c:v>
                </c:pt>
                <c:pt idx="7">
                  <c:v>8.064E-5</c:v>
                </c:pt>
                <c:pt idx="8">
                  <c:v>1.371241868E-2</c:v>
                </c:pt>
                <c:pt idx="10">
                  <c:v>1.4379286334440753E-2</c:v>
                </c:pt>
                <c:pt idx="11">
                  <c:v>1.1116009362168068E-2</c:v>
                </c:pt>
                <c:pt idx="12">
                  <c:v>1.664422E-3</c:v>
                </c:pt>
                <c:pt idx="13">
                  <c:v>6.2265657700000004E-2</c:v>
                </c:pt>
                <c:pt idx="14">
                  <c:v>4.4409064960000001E-2</c:v>
                </c:pt>
                <c:pt idx="15">
                  <c:v>2.98226E-3</c:v>
                </c:pt>
                <c:pt idx="16">
                  <c:v>5.4955692799999997E-2</c:v>
                </c:pt>
                <c:pt idx="17">
                  <c:v>2.5718052157142859E-2</c:v>
                </c:pt>
                <c:pt idx="18">
                  <c:v>4.6253282270000001E-2</c:v>
                </c:pt>
                <c:pt idx="19">
                  <c:v>0.27394126461350954</c:v>
                </c:pt>
                <c:pt idx="20">
                  <c:v>0.13915759999999999</c:v>
                </c:pt>
                <c:pt idx="21">
                  <c:v>8.0000000000000002E-8</c:v>
                </c:pt>
                <c:pt idx="22">
                  <c:v>2.8600000000000001E-3</c:v>
                </c:pt>
                <c:pt idx="23">
                  <c:v>0.859741799163249</c:v>
                </c:pt>
                <c:pt idx="24">
                  <c:v>0.25112236667353266</c:v>
                </c:pt>
                <c:pt idx="25">
                  <c:v>0.42050652800440175</c:v>
                </c:pt>
                <c:pt idx="26">
                  <c:v>5.2698620500000001E-2</c:v>
                </c:pt>
                <c:pt idx="27">
                  <c:v>0.79460827999999994</c:v>
                </c:pt>
                <c:pt idx="28">
                  <c:v>0.80113404945333333</c:v>
                </c:pt>
                <c:pt idx="29">
                  <c:v>1.0945470308500256</c:v>
                </c:pt>
              </c:numCache>
            </c:numRef>
          </c:val>
          <c:extLst>
            <c:ext xmlns:c16="http://schemas.microsoft.com/office/drawing/2014/chart" uri="{C3380CC4-5D6E-409C-BE32-E72D297353CC}">
              <c16:uniqueId val="{00000003-5FA9-4379-800D-F57686BAB0B8}"/>
            </c:ext>
          </c:extLst>
        </c:ser>
        <c:ser>
          <c:idx val="7"/>
          <c:order val="7"/>
          <c:tx>
            <c:strRef>
              <c:f>'Dashboard VM'!$J$60:$J$61</c:f>
              <c:strCache>
                <c:ptCount val="1"/>
                <c:pt idx="0">
                  <c:v>Lincosamide</c:v>
                </c:pt>
              </c:strCache>
            </c:strRef>
          </c:tx>
          <c:spPr>
            <a:solidFill>
              <a:srgbClr val="FFDD00"/>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VM'!$J$62:$J$102</c:f>
              <c:numCache>
                <c:formatCode>[&lt;0.001]0.0E+00;[&lt;0.01]#,##0.0000;#,##0.000</c:formatCode>
                <c:ptCount val="30"/>
                <c:pt idx="0">
                  <c:v>2.9048255600000007E-2</c:v>
                </c:pt>
                <c:pt idx="1">
                  <c:v>1.6636479699999999E-3</c:v>
                </c:pt>
                <c:pt idx="3">
                  <c:v>2.0763226502700002E-2</c:v>
                </c:pt>
                <c:pt idx="4">
                  <c:v>2.0476189620000002E-3</c:v>
                </c:pt>
                <c:pt idx="6">
                  <c:v>0.10529594133225315</c:v>
                </c:pt>
                <c:pt idx="8">
                  <c:v>3.2329353685440002E-2</c:v>
                </c:pt>
                <c:pt idx="10">
                  <c:v>9.7956535066154024E-2</c:v>
                </c:pt>
                <c:pt idx="11">
                  <c:v>1.9531620599437638E-2</c:v>
                </c:pt>
                <c:pt idx="12">
                  <c:v>3.8473639973880002E-3</c:v>
                </c:pt>
                <c:pt idx="13">
                  <c:v>4.4130275237162793E-2</c:v>
                </c:pt>
                <c:pt idx="14">
                  <c:v>9.9949217939800002E-3</c:v>
                </c:pt>
                <c:pt idx="15">
                  <c:v>8.459671752E-5</c:v>
                </c:pt>
                <c:pt idx="16">
                  <c:v>1.1795723238426E-2</c:v>
                </c:pt>
                <c:pt idx="17">
                  <c:v>2.6325920313600005E-3</c:v>
                </c:pt>
                <c:pt idx="18">
                  <c:v>4.9940914510100002E-3</c:v>
                </c:pt>
                <c:pt idx="19">
                  <c:v>6.2459487721670905E-2</c:v>
                </c:pt>
                <c:pt idx="20">
                  <c:v>0.68319016667800014</c:v>
                </c:pt>
                <c:pt idx="23">
                  <c:v>5.7222742263407405</c:v>
                </c:pt>
                <c:pt idx="24">
                  <c:v>2.8429704654781558</c:v>
                </c:pt>
                <c:pt idx="25">
                  <c:v>0.42460698407831449</c:v>
                </c:pt>
                <c:pt idx="26">
                  <c:v>2.9104157532889998E-2</c:v>
                </c:pt>
                <c:pt idx="27">
                  <c:v>0.50831143579513993</c:v>
                </c:pt>
                <c:pt idx="28">
                  <c:v>7.6104407122277201E-2</c:v>
                </c:pt>
                <c:pt idx="29">
                  <c:v>3.5101503969118202E-2</c:v>
                </c:pt>
              </c:numCache>
            </c:numRef>
          </c:val>
          <c:extLst>
            <c:ext xmlns:c16="http://schemas.microsoft.com/office/drawing/2014/chart" uri="{C3380CC4-5D6E-409C-BE32-E72D297353CC}">
              <c16:uniqueId val="{00000004-5FA9-4379-800D-F57686BAB0B8}"/>
            </c:ext>
          </c:extLst>
        </c:ser>
        <c:ser>
          <c:idx val="8"/>
          <c:order val="8"/>
          <c:tx>
            <c:strRef>
              <c:f>'Dashboard VM'!$K$60:$K$61</c:f>
              <c:strCache>
                <c:ptCount val="1"/>
                <c:pt idx="0">
                  <c:v>Makrolide</c:v>
                </c:pt>
              </c:strCache>
            </c:strRef>
          </c:tx>
          <c:spPr>
            <a:solidFill>
              <a:srgbClr val="FFF5B2"/>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VM'!$K$62:$K$102</c:f>
              <c:numCache>
                <c:formatCode>[&lt;0.001]0.0E+00;[&lt;0.01]#,##0.0000;#,##0.000</c:formatCode>
                <c:ptCount val="30"/>
                <c:pt idx="0">
                  <c:v>4.1116493500000004E-2</c:v>
                </c:pt>
                <c:pt idx="1">
                  <c:v>4.525499999999999E-2</c:v>
                </c:pt>
                <c:pt idx="2">
                  <c:v>2.0000000000000002E-5</c:v>
                </c:pt>
                <c:pt idx="3">
                  <c:v>0.43902572142857144</c:v>
                </c:pt>
                <c:pt idx="4">
                  <c:v>0.82780242999999987</c:v>
                </c:pt>
                <c:pt idx="5">
                  <c:v>7.8440264869927362E-2</c:v>
                </c:pt>
                <c:pt idx="6">
                  <c:v>0.13599944414999998</c:v>
                </c:pt>
                <c:pt idx="7">
                  <c:v>1.9999999999999999E-7</c:v>
                </c:pt>
                <c:pt idx="8">
                  <c:v>0.19951068556074764</c:v>
                </c:pt>
                <c:pt idx="9">
                  <c:v>1.296E-5</c:v>
                </c:pt>
                <c:pt idx="10">
                  <c:v>0.46971657226002794</c:v>
                </c:pt>
                <c:pt idx="11">
                  <c:v>0.1279639339804762</c:v>
                </c:pt>
                <c:pt idx="12">
                  <c:v>1.9775978884615384E-2</c:v>
                </c:pt>
                <c:pt idx="13">
                  <c:v>9.0006555000000002E-2</c:v>
                </c:pt>
                <c:pt idx="14">
                  <c:v>6.1546432666666671E-2</c:v>
                </c:pt>
                <c:pt idx="15">
                  <c:v>2.7116607999999997E-2</c:v>
                </c:pt>
                <c:pt idx="16">
                  <c:v>3.4940845999999998E-2</c:v>
                </c:pt>
                <c:pt idx="17">
                  <c:v>2.3610091200000002E-2</c:v>
                </c:pt>
                <c:pt idx="18">
                  <c:v>4.4560701762599998E-2</c:v>
                </c:pt>
                <c:pt idx="19">
                  <c:v>0.19641368455060002</c:v>
                </c:pt>
                <c:pt idx="20">
                  <c:v>16.488004631999996</c:v>
                </c:pt>
                <c:pt idx="21">
                  <c:v>2.1911802999999996</c:v>
                </c:pt>
                <c:pt idx="22">
                  <c:v>0.86764999999999992</c:v>
                </c:pt>
                <c:pt idx="23">
                  <c:v>4.0604099999999992</c:v>
                </c:pt>
                <c:pt idx="24">
                  <c:v>16.931856517741636</c:v>
                </c:pt>
                <c:pt idx="25">
                  <c:v>2.9708673545148891</c:v>
                </c:pt>
                <c:pt idx="26">
                  <c:v>0.24016788625000002</c:v>
                </c:pt>
                <c:pt idx="27">
                  <c:v>1.1037790149999998</c:v>
                </c:pt>
                <c:pt idx="28">
                  <c:v>0.49038173078433334</c:v>
                </c:pt>
                <c:pt idx="29">
                  <c:v>2.6931520271523</c:v>
                </c:pt>
              </c:numCache>
            </c:numRef>
          </c:val>
          <c:extLst>
            <c:ext xmlns:c16="http://schemas.microsoft.com/office/drawing/2014/chart" uri="{C3380CC4-5D6E-409C-BE32-E72D297353CC}">
              <c16:uniqueId val="{00000005-5FA9-4379-800D-F57686BAB0B8}"/>
            </c:ext>
          </c:extLst>
        </c:ser>
        <c:ser>
          <c:idx val="9"/>
          <c:order val="9"/>
          <c:tx>
            <c:strRef>
              <c:f>'Dashboard VM'!$L$60:$L$61</c:f>
              <c:strCache>
                <c:ptCount val="1"/>
                <c:pt idx="0">
                  <c:v>Penicilline</c:v>
                </c:pt>
              </c:strCache>
            </c:strRef>
          </c:tx>
          <c:spPr>
            <a:solidFill>
              <a:srgbClr val="F39200"/>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VM'!$L$62:$L$102</c:f>
              <c:numCache>
                <c:formatCode>[&lt;0.001]0.0E+00;[&lt;0.01]#,##0.0000;#,##0.000</c:formatCode>
                <c:ptCount val="30"/>
                <c:pt idx="0">
                  <c:v>0.20788982882323201</c:v>
                </c:pt>
                <c:pt idx="1">
                  <c:v>0.32088102475000002</c:v>
                </c:pt>
                <c:pt idx="2">
                  <c:v>1.8486863999999999E-5</c:v>
                </c:pt>
                <c:pt idx="3">
                  <c:v>1.0887283108654553</c:v>
                </c:pt>
                <c:pt idx="4">
                  <c:v>6.7085317517660017E-2</c:v>
                </c:pt>
                <c:pt idx="5">
                  <c:v>4.4814485486209726E-2</c:v>
                </c:pt>
                <c:pt idx="6">
                  <c:v>0.32875623331896281</c:v>
                </c:pt>
                <c:pt idx="7">
                  <c:v>2.0126773055999999E-5</c:v>
                </c:pt>
                <c:pt idx="8">
                  <c:v>1.175770350807279</c:v>
                </c:pt>
                <c:pt idx="9">
                  <c:v>2.2446685799999999E-3</c:v>
                </c:pt>
                <c:pt idx="10">
                  <c:v>1.91125183789622</c:v>
                </c:pt>
                <c:pt idx="11">
                  <c:v>1.1930135417943406</c:v>
                </c:pt>
                <c:pt idx="12">
                  <c:v>0.18290247603384382</c:v>
                </c:pt>
                <c:pt idx="13">
                  <c:v>1.1461626337113104</c:v>
                </c:pt>
                <c:pt idx="14">
                  <c:v>1.4386600701802135</c:v>
                </c:pt>
                <c:pt idx="15">
                  <c:v>6.5836998325434451E-2</c:v>
                </c:pt>
                <c:pt idx="16">
                  <c:v>1.4770662375253052</c:v>
                </c:pt>
                <c:pt idx="17">
                  <c:v>0.46869982299213858</c:v>
                </c:pt>
                <c:pt idx="18">
                  <c:v>0.31929245988014265</c:v>
                </c:pt>
                <c:pt idx="19">
                  <c:v>2.1181910785076301</c:v>
                </c:pt>
                <c:pt idx="20">
                  <c:v>28.167532326134385</c:v>
                </c:pt>
                <c:pt idx="21">
                  <c:v>0.34741277877064008</c:v>
                </c:pt>
                <c:pt idx="22">
                  <c:v>0.37319449531509163</c:v>
                </c:pt>
                <c:pt idx="23">
                  <c:v>10.4389538237998</c:v>
                </c:pt>
                <c:pt idx="24">
                  <c:v>53.631954811564832</c:v>
                </c:pt>
                <c:pt idx="25">
                  <c:v>51.292613449884044</c:v>
                </c:pt>
                <c:pt idx="26">
                  <c:v>3.73442160013325</c:v>
                </c:pt>
                <c:pt idx="27">
                  <c:v>16.06138012850974</c:v>
                </c:pt>
                <c:pt idx="28">
                  <c:v>25.582433335724328</c:v>
                </c:pt>
                <c:pt idx="29">
                  <c:v>14.844325010889701</c:v>
                </c:pt>
              </c:numCache>
            </c:numRef>
          </c:val>
          <c:extLst>
            <c:ext xmlns:c16="http://schemas.microsoft.com/office/drawing/2014/chart" uri="{C3380CC4-5D6E-409C-BE32-E72D297353CC}">
              <c16:uniqueId val="{00000006-5FA9-4379-800D-F57686BAB0B8}"/>
            </c:ext>
          </c:extLst>
        </c:ser>
        <c:ser>
          <c:idx val="10"/>
          <c:order val="10"/>
          <c:tx>
            <c:strRef>
              <c:f>'Dashboard VM'!$M$60:$M$61</c:f>
              <c:strCache>
                <c:ptCount val="1"/>
                <c:pt idx="0">
                  <c:v>Pleuromutiline</c:v>
                </c:pt>
              </c:strCache>
            </c:strRef>
          </c:tx>
          <c:spPr>
            <a:solidFill>
              <a:srgbClr val="FBDEB2"/>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VM'!$M$62:$M$102</c:f>
              <c:numCache>
                <c:formatCode>[&lt;0.001]0.0E+00;[&lt;0.01]#,##0.0000;#,##0.000</c:formatCode>
                <c:ptCount val="30"/>
                <c:pt idx="0">
                  <c:v>3.7286684999999998E-4</c:v>
                </c:pt>
                <c:pt idx="1">
                  <c:v>6.0772843200000001E-3</c:v>
                </c:pt>
                <c:pt idx="3">
                  <c:v>3.5174720199000003E-3</c:v>
                </c:pt>
                <c:pt idx="4">
                  <c:v>1.8122776956214285E-2</c:v>
                </c:pt>
                <c:pt idx="5">
                  <c:v>4.2509249999999995E-6</c:v>
                </c:pt>
                <c:pt idx="6">
                  <c:v>1.1943075000000001E-3</c:v>
                </c:pt>
                <c:pt idx="8">
                  <c:v>0.151463769</c:v>
                </c:pt>
                <c:pt idx="10">
                  <c:v>0.11177393650499999</c:v>
                </c:pt>
                <c:pt idx="11">
                  <c:v>5.1253881960000004E-2</c:v>
                </c:pt>
                <c:pt idx="12">
                  <c:v>8.5198290000000002E-4</c:v>
                </c:pt>
                <c:pt idx="13">
                  <c:v>1.427468676E-2</c:v>
                </c:pt>
                <c:pt idx="20">
                  <c:v>2.5496036025</c:v>
                </c:pt>
                <c:pt idx="21">
                  <c:v>7.5771725999999998E-2</c:v>
                </c:pt>
                <c:pt idx="22">
                  <c:v>8.0969999999999989E-4</c:v>
                </c:pt>
                <c:pt idx="23">
                  <c:v>2.6679615E-2</c:v>
                </c:pt>
                <c:pt idx="24">
                  <c:v>4.1050961742655003</c:v>
                </c:pt>
                <c:pt idx="25">
                  <c:v>0.94819076190238094</c:v>
                </c:pt>
                <c:pt idx="26">
                  <c:v>6.0772734000000004E-3</c:v>
                </c:pt>
                <c:pt idx="27">
                  <c:v>0.12437164326000001</c:v>
                </c:pt>
                <c:pt idx="29">
                  <c:v>1.6200000000000001E-5</c:v>
                </c:pt>
              </c:numCache>
            </c:numRef>
          </c:val>
          <c:extLst>
            <c:ext xmlns:c16="http://schemas.microsoft.com/office/drawing/2014/chart" uri="{C3380CC4-5D6E-409C-BE32-E72D297353CC}">
              <c16:uniqueId val="{00000007-5FA9-4379-800D-F57686BAB0B8}"/>
            </c:ext>
          </c:extLst>
        </c:ser>
        <c:ser>
          <c:idx val="11"/>
          <c:order val="11"/>
          <c:tx>
            <c:strRef>
              <c:f>'Dashboard VM'!$N$60:$N$61</c:f>
              <c:strCache>
                <c:ptCount val="1"/>
                <c:pt idx="0">
                  <c:v>Polypeptid-AB</c:v>
                </c:pt>
              </c:strCache>
            </c:strRef>
          </c:tx>
          <c:spPr>
            <a:solidFill>
              <a:srgbClr val="E40038"/>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VM'!$N$62:$N$102</c:f>
              <c:numCache>
                <c:formatCode>[&lt;0.001]0.0E+00;[&lt;0.01]#,##0.0000;#,##0.000</c:formatCode>
                <c:ptCount val="30"/>
                <c:pt idx="0">
                  <c:v>4.7232000000000003E-2</c:v>
                </c:pt>
                <c:pt idx="1">
                  <c:v>9.8066035530621778E-2</c:v>
                </c:pt>
                <c:pt idx="3">
                  <c:v>0.65647158059496724</c:v>
                </c:pt>
                <c:pt idx="4">
                  <c:v>0.77343212037230202</c:v>
                </c:pt>
                <c:pt idx="5">
                  <c:v>9.0005999999999992E-3</c:v>
                </c:pt>
                <c:pt idx="6">
                  <c:v>0.22422266659999998</c:v>
                </c:pt>
                <c:pt idx="8">
                  <c:v>9.9600000000000001E-3</c:v>
                </c:pt>
                <c:pt idx="10">
                  <c:v>1.534639E-2</c:v>
                </c:pt>
                <c:pt idx="11">
                  <c:v>0.11914635916923078</c:v>
                </c:pt>
                <c:pt idx="12">
                  <c:v>3.8449887500000002E-3</c:v>
                </c:pt>
                <c:pt idx="13">
                  <c:v>1.2078348979591837E-2</c:v>
                </c:pt>
                <c:pt idx="14">
                  <c:v>1.3244E-4</c:v>
                </c:pt>
                <c:pt idx="15">
                  <c:v>1.1843999999999999E-3</c:v>
                </c:pt>
                <c:pt idx="16">
                  <c:v>6.5400000000000001E-6</c:v>
                </c:pt>
                <c:pt idx="17">
                  <c:v>7.5569999999999996E-5</c:v>
                </c:pt>
                <c:pt idx="18">
                  <c:v>9.3235799999999997E-3</c:v>
                </c:pt>
                <c:pt idx="19">
                  <c:v>0.11978233890000001</c:v>
                </c:pt>
                <c:pt idx="20">
                  <c:v>7.4086978600000002</c:v>
                </c:pt>
                <c:pt idx="21">
                  <c:v>3.6557053582257923</c:v>
                </c:pt>
                <c:pt idx="22">
                  <c:v>1.0737E-2</c:v>
                </c:pt>
                <c:pt idx="23">
                  <c:v>12.438413504403321</c:v>
                </c:pt>
                <c:pt idx="24">
                  <c:v>0.70179459958913859</c:v>
                </c:pt>
                <c:pt idx="25">
                  <c:v>3.5778198909999999</c:v>
                </c:pt>
                <c:pt idx="26">
                  <c:v>7.1465172731954893E-2</c:v>
                </c:pt>
                <c:pt idx="27">
                  <c:v>8.5616994897959181E-2</c:v>
                </c:pt>
                <c:pt idx="28">
                  <c:v>4.2329999999999999E-4</c:v>
                </c:pt>
                <c:pt idx="29">
                  <c:v>6.9545793999999994E-2</c:v>
                </c:pt>
              </c:numCache>
            </c:numRef>
          </c:val>
          <c:extLst>
            <c:ext xmlns:c16="http://schemas.microsoft.com/office/drawing/2014/chart" uri="{C3380CC4-5D6E-409C-BE32-E72D297353CC}">
              <c16:uniqueId val="{00000008-5FA9-4379-800D-F57686BAB0B8}"/>
            </c:ext>
          </c:extLst>
        </c:ser>
        <c:ser>
          <c:idx val="12"/>
          <c:order val="12"/>
          <c:tx>
            <c:strRef>
              <c:f>'Dashboard VM'!$O$60:$O$61</c:f>
              <c:strCache>
                <c:ptCount val="1"/>
                <c:pt idx="0">
                  <c:v>Sulfonamide</c:v>
                </c:pt>
              </c:strCache>
            </c:strRef>
          </c:tx>
          <c:spPr>
            <a:solidFill>
              <a:srgbClr val="EF6688"/>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VM'!$O$62:$O$102</c:f>
              <c:numCache>
                <c:formatCode>[&lt;0.001]0.0E+00;[&lt;0.01]#,##0.0000;#,##0.000</c:formatCode>
                <c:ptCount val="30"/>
                <c:pt idx="0">
                  <c:v>2.1043199999999998E-3</c:v>
                </c:pt>
                <c:pt idx="1">
                  <c:v>1.4334547199999999E-2</c:v>
                </c:pt>
                <c:pt idx="3">
                  <c:v>6.8356472680000002E-2</c:v>
                </c:pt>
                <c:pt idx="4">
                  <c:v>9.7964003095999991E-5</c:v>
                </c:pt>
                <c:pt idx="5">
                  <c:v>6.5518800000000012E-3</c:v>
                </c:pt>
                <c:pt idx="6">
                  <c:v>9.1799011999999999E-2</c:v>
                </c:pt>
                <c:pt idx="7">
                  <c:v>4.0320005504E-4</c:v>
                </c:pt>
                <c:pt idx="8">
                  <c:v>6.8562234595600013E-2</c:v>
                </c:pt>
                <c:pt idx="10">
                  <c:v>8.3895612448536508E-2</c:v>
                </c:pt>
                <c:pt idx="11">
                  <c:v>5.7729432987581979E-2</c:v>
                </c:pt>
                <c:pt idx="12">
                  <c:v>8.3221799272120214E-3</c:v>
                </c:pt>
                <c:pt idx="13">
                  <c:v>0.31324933322166398</c:v>
                </c:pt>
                <c:pt idx="14">
                  <c:v>0.47109195629355166</c:v>
                </c:pt>
                <c:pt idx="15">
                  <c:v>2.6618682370799999E-2</c:v>
                </c:pt>
                <c:pt idx="16">
                  <c:v>0.27692047569684003</c:v>
                </c:pt>
                <c:pt idx="17">
                  <c:v>0.222850977714696</c:v>
                </c:pt>
                <c:pt idx="18">
                  <c:v>0.54367953609506514</c:v>
                </c:pt>
                <c:pt idx="19">
                  <c:v>3.4383323201975289</c:v>
                </c:pt>
                <c:pt idx="20">
                  <c:v>4.2389654435571851</c:v>
                </c:pt>
                <c:pt idx="21">
                  <c:v>3.9999999999999998E-7</c:v>
                </c:pt>
                <c:pt idx="22">
                  <c:v>1.6667359999999999E-2</c:v>
                </c:pt>
                <c:pt idx="23">
                  <c:v>4.3176461087868807</c:v>
                </c:pt>
                <c:pt idx="24">
                  <c:v>1.3298624546432096</c:v>
                </c:pt>
                <c:pt idx="25">
                  <c:v>2.1055276623676158</c:v>
                </c:pt>
                <c:pt idx="26">
                  <c:v>0.26349747117429967</c:v>
                </c:pt>
                <c:pt idx="27">
                  <c:v>3.9730784393901439</c:v>
                </c:pt>
                <c:pt idx="28">
                  <c:v>4.0294558194513366</c:v>
                </c:pt>
                <c:pt idx="29">
                  <c:v>15.030643304695831</c:v>
                </c:pt>
              </c:numCache>
            </c:numRef>
          </c:val>
          <c:extLst>
            <c:ext xmlns:c16="http://schemas.microsoft.com/office/drawing/2014/chart" uri="{C3380CC4-5D6E-409C-BE32-E72D297353CC}">
              <c16:uniqueId val="{00000009-5FA9-4379-800D-F57686BAB0B8}"/>
            </c:ext>
          </c:extLst>
        </c:ser>
        <c:ser>
          <c:idx val="13"/>
          <c:order val="13"/>
          <c:tx>
            <c:strRef>
              <c:f>'Dashboard VM'!$P$60:$P$61</c:f>
              <c:strCache>
                <c:ptCount val="1"/>
                <c:pt idx="0">
                  <c:v>Tetrazykline</c:v>
                </c:pt>
              </c:strCache>
            </c:strRef>
          </c:tx>
          <c:spPr>
            <a:solidFill>
              <a:srgbClr val="AFCA00"/>
            </a:solidFill>
            <a:ln>
              <a:noFill/>
            </a:ln>
            <a:effectLst/>
          </c:spPr>
          <c:invertIfNegative val="0"/>
          <c:cat>
            <c:multiLvlStrRef>
              <c:f>'Dashboard VM'!$B$62:$B$102</c:f>
              <c:multiLvlStrCache>
                <c:ptCount val="30"/>
                <c:lvl>
                  <c:pt idx="0">
                    <c:v>Sonstige Puten</c:v>
                  </c:pt>
                  <c:pt idx="1">
                    <c:v>Mastputen</c:v>
                  </c:pt>
                  <c:pt idx="2">
                    <c:v>Puten-Eintagsküken</c:v>
                  </c:pt>
                  <c:pt idx="3">
                    <c:v>Sonstige Hühner</c:v>
                  </c:pt>
                  <c:pt idx="4">
                    <c:v>Legehennen</c:v>
                  </c:pt>
                  <c:pt idx="5">
                    <c:v>Junghennen</c:v>
                  </c:pt>
                  <c:pt idx="6">
                    <c:v>Masthühner</c:v>
                  </c:pt>
                  <c:pt idx="7">
                    <c:v>Hühner-Eintagsküken</c:v>
                  </c:pt>
                  <c:pt idx="8">
                    <c:v>Sonstige Schweine</c:v>
                  </c:pt>
                  <c:pt idx="9">
                    <c:v>Schweine im Transit</c:v>
                  </c:pt>
                  <c:pt idx="10">
                    <c:v>Mastschweine</c:v>
                  </c:pt>
                  <c:pt idx="11">
                    <c:v>Ferkel</c:v>
                  </c:pt>
                  <c:pt idx="12">
                    <c:v>Saugferkel</c:v>
                  </c:pt>
                  <c:pt idx="13">
                    <c:v>Zuchtschweine</c:v>
                  </c:pt>
                  <c:pt idx="14">
                    <c:v>Sonstige Rinder</c:v>
                  </c:pt>
                  <c:pt idx="15">
                    <c:v>Rinder im Transit</c:v>
                  </c:pt>
                  <c:pt idx="16">
                    <c:v>Milchkühe</c:v>
                  </c:pt>
                  <c:pt idx="17">
                    <c:v>Mastrinder</c:v>
                  </c:pt>
                  <c:pt idx="18">
                    <c:v>Kälber, zugegangen</c:v>
                  </c:pt>
                  <c:pt idx="19">
                    <c:v>Kälber, eigene Aufzucht</c:v>
                  </c:pt>
                  <c:pt idx="20">
                    <c:v>Mastputen</c:v>
                  </c:pt>
                  <c:pt idx="21">
                    <c:v>Legehennen</c:v>
                  </c:pt>
                  <c:pt idx="22">
                    <c:v>Junghennen</c:v>
                  </c:pt>
                  <c:pt idx="23">
                    <c:v>Masthühner</c:v>
                  </c:pt>
                  <c:pt idx="24">
                    <c:v>Mastschweine</c:v>
                  </c:pt>
                  <c:pt idx="25">
                    <c:v>Ferkel</c:v>
                  </c:pt>
                  <c:pt idx="26">
                    <c:v>Saugferkel</c:v>
                  </c:pt>
                  <c:pt idx="27">
                    <c:v>Zuchtschweine</c:v>
                  </c:pt>
                  <c:pt idx="28">
                    <c:v>Milchkühe</c:v>
                  </c:pt>
                  <c:pt idx="29">
                    <c:v>Kälber, zugegangen</c:v>
                  </c:pt>
                </c:lvl>
                <c:lvl>
                  <c:pt idx="0">
                    <c:v>Pute</c:v>
                  </c:pt>
                  <c:pt idx="3">
                    <c:v>Huhn</c:v>
                  </c:pt>
                  <c:pt idx="8">
                    <c:v>Schwein</c:v>
                  </c:pt>
                  <c:pt idx="14">
                    <c:v>Rind</c:v>
                  </c:pt>
                  <c:pt idx="20">
                    <c:v>Pute</c:v>
                  </c:pt>
                  <c:pt idx="21">
                    <c:v>Huhn</c:v>
                  </c:pt>
                  <c:pt idx="24">
                    <c:v>Schwein</c:v>
                  </c:pt>
                  <c:pt idx="28">
                    <c:v>Rind</c:v>
                  </c:pt>
                </c:lvl>
                <c:lvl>
                  <c:pt idx="0">
                    <c:v>Beobachtung</c:v>
                  </c:pt>
                  <c:pt idx="20">
                    <c:v>Minimierung</c:v>
                  </c:pt>
                </c:lvl>
              </c:multiLvlStrCache>
            </c:multiLvlStrRef>
          </c:cat>
          <c:val>
            <c:numRef>
              <c:f>'Dashboard VM'!$P$62:$P$102</c:f>
              <c:numCache>
                <c:formatCode>[&lt;0.001]0.0E+00;[&lt;0.01]#,##0.0000;#,##0.000</c:formatCode>
                <c:ptCount val="30"/>
                <c:pt idx="0">
                  <c:v>0.16658621308177779</c:v>
                </c:pt>
                <c:pt idx="1">
                  <c:v>7.3263201999999999E-2</c:v>
                </c:pt>
                <c:pt idx="3">
                  <c:v>1.362727543905951</c:v>
                </c:pt>
                <c:pt idx="4">
                  <c:v>4.9129885005859998E-3</c:v>
                </c:pt>
                <c:pt idx="5">
                  <c:v>6.5734753447199996E-3</c:v>
                </c:pt>
                <c:pt idx="6">
                  <c:v>1.3183697334000001E-2</c:v>
                </c:pt>
                <c:pt idx="8">
                  <c:v>0.78003832626928482</c:v>
                </c:pt>
                <c:pt idx="9">
                  <c:v>2.7820248000000004E-3</c:v>
                </c:pt>
                <c:pt idx="10">
                  <c:v>1.0490319545087985</c:v>
                </c:pt>
                <c:pt idx="11">
                  <c:v>0.37155904254139022</c:v>
                </c:pt>
                <c:pt idx="12">
                  <c:v>3.3173268270168949E-2</c:v>
                </c:pt>
                <c:pt idx="13">
                  <c:v>2.1588568548575684</c:v>
                </c:pt>
                <c:pt idx="14">
                  <c:v>0.30106990116554805</c:v>
                </c:pt>
                <c:pt idx="15">
                  <c:v>6.1546499572097776E-2</c:v>
                </c:pt>
                <c:pt idx="16">
                  <c:v>0.20072323876740789</c:v>
                </c:pt>
                <c:pt idx="17">
                  <c:v>0.33472681074971172</c:v>
                </c:pt>
                <c:pt idx="18">
                  <c:v>0.62390533072100918</c:v>
                </c:pt>
                <c:pt idx="19">
                  <c:v>2.7251580378334905</c:v>
                </c:pt>
                <c:pt idx="20">
                  <c:v>9.6684652148500003</c:v>
                </c:pt>
                <c:pt idx="21">
                  <c:v>2.3164999999999999E-8</c:v>
                </c:pt>
                <c:pt idx="23">
                  <c:v>0.47627853628000005</c:v>
                </c:pt>
                <c:pt idx="24">
                  <c:v>30.148048666288823</c:v>
                </c:pt>
                <c:pt idx="25">
                  <c:v>12.694103506849359</c:v>
                </c:pt>
                <c:pt idx="26">
                  <c:v>0.1130895849525463</c:v>
                </c:pt>
                <c:pt idx="27">
                  <c:v>17.852470348906486</c:v>
                </c:pt>
                <c:pt idx="28">
                  <c:v>2.5359403722144984</c:v>
                </c:pt>
                <c:pt idx="29">
                  <c:v>17.633274997038065</c:v>
                </c:pt>
              </c:numCache>
            </c:numRef>
          </c:val>
          <c:extLst>
            <c:ext xmlns:c16="http://schemas.microsoft.com/office/drawing/2014/chart" uri="{C3380CC4-5D6E-409C-BE32-E72D297353CC}">
              <c16:uniqueId val="{0000000A-5FA9-4379-800D-F57686BAB0B8}"/>
            </c:ext>
          </c:extLst>
        </c:ser>
        <c:dLbls>
          <c:showLegendKey val="0"/>
          <c:showVal val="0"/>
          <c:showCatName val="0"/>
          <c:showSerName val="0"/>
          <c:showPercent val="0"/>
          <c:showBubbleSize val="0"/>
        </c:dLbls>
        <c:gapWidth val="219"/>
        <c:overlap val="100"/>
        <c:axId val="757212031"/>
        <c:axId val="757217023"/>
      </c:barChart>
      <c:catAx>
        <c:axId val="757212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crossAx val="757217023"/>
        <c:crosses val="autoZero"/>
        <c:auto val="1"/>
        <c:lblAlgn val="ctr"/>
        <c:lblOffset val="100"/>
        <c:noMultiLvlLbl val="0"/>
      </c:catAx>
      <c:valAx>
        <c:axId val="75721702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rgbClr val="324657"/>
                    </a:solidFill>
                    <a:latin typeface="+mn-lt"/>
                    <a:ea typeface="+mn-ea"/>
                    <a:cs typeface="+mn-cs"/>
                  </a:defRPr>
                </a:pPr>
                <a:r>
                  <a:rPr lang="en-GB"/>
                  <a:t>Verbrauchsmengenanteil [%]</a:t>
                </a:r>
              </a:p>
            </c:rich>
          </c:tx>
          <c:overlay val="0"/>
          <c:spPr>
            <a:noFill/>
            <a:ln>
              <a:noFill/>
            </a:ln>
            <a:effectLst/>
          </c:spPr>
          <c:txPr>
            <a:bodyPr rot="0" spcFirstLastPara="1" vertOverflow="ellipsis" vert="horz" wrap="square" anchor="ctr" anchorCtr="1"/>
            <a:lstStyle/>
            <a:p>
              <a:pPr>
                <a:defRPr sz="1000" b="0" i="0" u="none" strike="noStrike" kern="1200" baseline="0">
                  <a:solidFill>
                    <a:srgbClr val="324657"/>
                  </a:solidFill>
                  <a:latin typeface="+mn-lt"/>
                  <a:ea typeface="+mn-ea"/>
                  <a:cs typeface="+mn-cs"/>
                </a:defRPr>
              </a:pPr>
              <a:endParaRPr lang="de-DE"/>
            </a:p>
          </c:txPr>
        </c:title>
        <c:numFmt formatCode="0%"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crossAx val="75721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324657"/>
          </a:solidFill>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[antibiotika-verbrauchsmengen-und-therapiehaeufigkeit-2024-tabellen.xlsx]pivot Db bTH!PivotTable8</c:name>
    <c:fmtId val="0"/>
  </c:pivotSource>
  <c:chart>
    <c:autoTitleDeleted val="1"/>
    <c:pivotFmts>
      <c:pivotFmt>
        <c:idx val="0"/>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7030A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'pivot Db bTH'!$B$3</c:f>
              <c:strCache>
                <c:ptCount val="1"/>
                <c:pt idx="0">
                  <c:v> 25 %</c:v>
                </c:pt>
              </c:strCache>
            </c:strRef>
          </c:tx>
          <c:spPr>
            <a:solidFill>
              <a:srgbClr val="FFDD00"/>
            </a:solidFill>
            <a:ln>
              <a:noFill/>
            </a:ln>
            <a:effectLst/>
          </c:spPr>
          <c:invertIfNegative val="0"/>
          <c:cat>
            <c:multiLvlStrRef>
              <c:f>'pivot Db bTH'!$A$4:$A$37</c:f>
              <c:multiLvlStrCache>
                <c:ptCount val="20"/>
                <c:lvl>
                  <c:pt idx="0">
                    <c:v>2. Hj.</c:v>
                  </c:pt>
                  <c:pt idx="1">
                    <c:v>1. Hj.</c:v>
                  </c:pt>
                  <c:pt idx="2">
                    <c:v>2. Hj.</c:v>
                  </c:pt>
                  <c:pt idx="3">
                    <c:v>1. Hj.</c:v>
                  </c:pt>
                  <c:pt idx="4">
                    <c:v>2. Hj.</c:v>
                  </c:pt>
                  <c:pt idx="5">
                    <c:v>1. Hj.</c:v>
                  </c:pt>
                  <c:pt idx="6">
                    <c:v>2. Hj.</c:v>
                  </c:pt>
                  <c:pt idx="7">
                    <c:v>1. Hj.</c:v>
                  </c:pt>
                  <c:pt idx="8">
                    <c:v>2. Hj.</c:v>
                  </c:pt>
                  <c:pt idx="9">
                    <c:v>1. Hj.</c:v>
                  </c:pt>
                  <c:pt idx="10">
                    <c:v>2. Hj.</c:v>
                  </c:pt>
                  <c:pt idx="11">
                    <c:v>1. Hj.</c:v>
                  </c:pt>
                  <c:pt idx="12">
                    <c:v>2. Hj.</c:v>
                  </c:pt>
                  <c:pt idx="13">
                    <c:v>1. Hj.</c:v>
                  </c:pt>
                  <c:pt idx="14">
                    <c:v>2. Hj.</c:v>
                  </c:pt>
                  <c:pt idx="15">
                    <c:v>1. Hj.</c:v>
                  </c:pt>
                  <c:pt idx="16">
                    <c:v>2. Hj.</c:v>
                  </c:pt>
                  <c:pt idx="17">
                    <c:v>1. Hj.</c:v>
                  </c:pt>
                  <c:pt idx="18">
                    <c:v>2. Hj.</c:v>
                  </c:pt>
                  <c:pt idx="19">
                    <c:v>1. Hj.</c:v>
                  </c:pt>
                </c:lvl>
                <c:lvl>
                  <c:pt idx="0">
                    <c:v>Mastputen</c:v>
                  </c:pt>
                  <c:pt idx="2">
                    <c:v>Legehennen</c:v>
                  </c:pt>
                  <c:pt idx="4">
                    <c:v>Junghennen</c:v>
                  </c:pt>
                  <c:pt idx="6">
                    <c:v>Masthühner</c:v>
                  </c:pt>
                  <c:pt idx="8">
                    <c:v>Mastschweine</c:v>
                  </c:pt>
                  <c:pt idx="10">
                    <c:v>Ferkel</c:v>
                  </c:pt>
                  <c:pt idx="12">
                    <c:v>Saugferkel</c:v>
                  </c:pt>
                  <c:pt idx="14">
                    <c:v>Zuchtschweine</c:v>
                  </c:pt>
                  <c:pt idx="16">
                    <c:v>Milchkühe</c:v>
                  </c:pt>
                  <c:pt idx="18">
                    <c:v>Kälber, zugegangen</c:v>
                  </c:pt>
                </c:lvl>
                <c:lvl>
                  <c:pt idx="0">
                    <c:v>Pute</c:v>
                  </c:pt>
                  <c:pt idx="2">
                    <c:v>Huhn</c:v>
                  </c:pt>
                  <c:pt idx="8">
                    <c:v>Schwein</c:v>
                  </c:pt>
                  <c:pt idx="16">
                    <c:v>Rind</c:v>
                  </c:pt>
                </c:lvl>
              </c:multiLvlStrCache>
            </c:multiLvlStrRef>
          </c:cat>
          <c:val>
            <c:numRef>
              <c:f>'pivot Db bTH'!$B$4:$B$37</c:f>
              <c:numCache>
                <c:formatCode>[&gt;=0.1]#,##0.0\ \d;[=0]"0 d";"&lt; 0,1 d"</c:formatCode>
                <c:ptCount val="20"/>
                <c:pt idx="0">
                  <c:v>3.372856902743564</c:v>
                </c:pt>
                <c:pt idx="1">
                  <c:v>3.5678967705959996</c:v>
                </c:pt>
                <c:pt idx="2">
                  <c:v>0</c:v>
                </c:pt>
                <c:pt idx="3">
                  <c:v>0</c:v>
                </c:pt>
                <c:pt idx="4">
                  <c:v>0</c:v>
                </c:pt>
                <c:pt idx="5">
                  <c:v>0</c:v>
                </c:pt>
                <c:pt idx="6">
                  <c:v>1.4981173898665934</c:v>
                </c:pt>
                <c:pt idx="7">
                  <c:v>4.4496032771052167</c:v>
                </c:pt>
                <c:pt idx="8">
                  <c:v>0</c:v>
                </c:pt>
                <c:pt idx="9">
                  <c:v>0</c:v>
                </c:pt>
                <c:pt idx="10">
                  <c:v>0</c:v>
                </c:pt>
                <c:pt idx="11">
                  <c:v>0</c:v>
                </c:pt>
                <c:pt idx="12">
                  <c:v>2.8190592921709818</c:v>
                </c:pt>
                <c:pt idx="13">
                  <c:v>3.4626168224299065</c:v>
                </c:pt>
                <c:pt idx="14">
                  <c:v>0.40968584838041533</c:v>
                </c:pt>
                <c:pt idx="15">
                  <c:v>0.38936639385693861</c:v>
                </c:pt>
                <c:pt idx="16">
                  <c:v>0.94523038014700067</c:v>
                </c:pt>
                <c:pt idx="17">
                  <c:v>0.78105141714018012</c:v>
                </c:pt>
                <c:pt idx="18">
                  <c:v>0</c:v>
                </c:pt>
                <c:pt idx="19">
                  <c:v>0</c:v>
                </c:pt>
              </c:numCache>
            </c:numRef>
          </c:val>
          <c:extLst>
            <c:ext xmlns:c16="http://schemas.microsoft.com/office/drawing/2014/chart" uri="{C3380CC4-5D6E-409C-BE32-E72D297353CC}">
              <c16:uniqueId val="{00000001-ECD4-4FF6-B289-16C0900F4F2F}"/>
            </c:ext>
          </c:extLst>
        </c:ser>
        <c:ser>
          <c:idx val="1"/>
          <c:order val="1"/>
          <c:tx>
            <c:strRef>
              <c:f>'pivot Db bTH'!$C$3</c:f>
              <c:strCache>
                <c:ptCount val="1"/>
                <c:pt idx="0">
                  <c:v> 50 %</c:v>
                </c:pt>
              </c:strCache>
            </c:strRef>
          </c:tx>
          <c:spPr>
            <a:solidFill>
              <a:srgbClr val="F39200"/>
            </a:solidFill>
            <a:ln>
              <a:noFill/>
            </a:ln>
            <a:effectLst/>
          </c:spPr>
          <c:invertIfNegative val="0"/>
          <c:cat>
            <c:multiLvlStrRef>
              <c:f>'pivot Db bTH'!$A$4:$A$37</c:f>
              <c:multiLvlStrCache>
                <c:ptCount val="20"/>
                <c:lvl>
                  <c:pt idx="0">
                    <c:v>2. Hj.</c:v>
                  </c:pt>
                  <c:pt idx="1">
                    <c:v>1. Hj.</c:v>
                  </c:pt>
                  <c:pt idx="2">
                    <c:v>2. Hj.</c:v>
                  </c:pt>
                  <c:pt idx="3">
                    <c:v>1. Hj.</c:v>
                  </c:pt>
                  <c:pt idx="4">
                    <c:v>2. Hj.</c:v>
                  </c:pt>
                  <c:pt idx="5">
                    <c:v>1. Hj.</c:v>
                  </c:pt>
                  <c:pt idx="6">
                    <c:v>2. Hj.</c:v>
                  </c:pt>
                  <c:pt idx="7">
                    <c:v>1. Hj.</c:v>
                  </c:pt>
                  <c:pt idx="8">
                    <c:v>2. Hj.</c:v>
                  </c:pt>
                  <c:pt idx="9">
                    <c:v>1. Hj.</c:v>
                  </c:pt>
                  <c:pt idx="10">
                    <c:v>2. Hj.</c:v>
                  </c:pt>
                  <c:pt idx="11">
                    <c:v>1. Hj.</c:v>
                  </c:pt>
                  <c:pt idx="12">
                    <c:v>2. Hj.</c:v>
                  </c:pt>
                  <c:pt idx="13">
                    <c:v>1. Hj.</c:v>
                  </c:pt>
                  <c:pt idx="14">
                    <c:v>2. Hj.</c:v>
                  </c:pt>
                  <c:pt idx="15">
                    <c:v>1. Hj.</c:v>
                  </c:pt>
                  <c:pt idx="16">
                    <c:v>2. Hj.</c:v>
                  </c:pt>
                  <c:pt idx="17">
                    <c:v>1. Hj.</c:v>
                  </c:pt>
                  <c:pt idx="18">
                    <c:v>2. Hj.</c:v>
                  </c:pt>
                  <c:pt idx="19">
                    <c:v>1. Hj.</c:v>
                  </c:pt>
                </c:lvl>
                <c:lvl>
                  <c:pt idx="0">
                    <c:v>Mastputen</c:v>
                  </c:pt>
                  <c:pt idx="2">
                    <c:v>Legehennen</c:v>
                  </c:pt>
                  <c:pt idx="4">
                    <c:v>Junghennen</c:v>
                  </c:pt>
                  <c:pt idx="6">
                    <c:v>Masthühner</c:v>
                  </c:pt>
                  <c:pt idx="8">
                    <c:v>Mastschweine</c:v>
                  </c:pt>
                  <c:pt idx="10">
                    <c:v>Ferkel</c:v>
                  </c:pt>
                  <c:pt idx="12">
                    <c:v>Saugferkel</c:v>
                  </c:pt>
                  <c:pt idx="14">
                    <c:v>Zuchtschweine</c:v>
                  </c:pt>
                  <c:pt idx="16">
                    <c:v>Milchkühe</c:v>
                  </c:pt>
                  <c:pt idx="18">
                    <c:v>Kälber, zugegangen</c:v>
                  </c:pt>
                </c:lvl>
                <c:lvl>
                  <c:pt idx="0">
                    <c:v>Pute</c:v>
                  </c:pt>
                  <c:pt idx="2">
                    <c:v>Huhn</c:v>
                  </c:pt>
                  <c:pt idx="8">
                    <c:v>Schwein</c:v>
                  </c:pt>
                  <c:pt idx="16">
                    <c:v>Rind</c:v>
                  </c:pt>
                </c:lvl>
              </c:multiLvlStrCache>
            </c:multiLvlStrRef>
          </c:cat>
          <c:val>
            <c:numRef>
              <c:f>'pivot Db bTH'!$C$4:$C$37</c:f>
              <c:numCache>
                <c:formatCode>[&gt;=0.1]#,##0.0\ \d;[=0]"0 d";"&lt; 0,1 d"</c:formatCode>
                <c:ptCount val="20"/>
                <c:pt idx="0">
                  <c:v>15.02243303261832</c:v>
                </c:pt>
                <c:pt idx="1">
                  <c:v>13.443499055906944</c:v>
                </c:pt>
                <c:pt idx="2">
                  <c:v>0</c:v>
                </c:pt>
                <c:pt idx="3">
                  <c:v>0</c:v>
                </c:pt>
                <c:pt idx="4">
                  <c:v>0</c:v>
                </c:pt>
                <c:pt idx="5">
                  <c:v>0</c:v>
                </c:pt>
                <c:pt idx="6">
                  <c:v>20.572275504924207</c:v>
                </c:pt>
                <c:pt idx="7">
                  <c:v>19.578461581880077</c:v>
                </c:pt>
                <c:pt idx="8">
                  <c:v>0.37896602966863935</c:v>
                </c:pt>
                <c:pt idx="9">
                  <c:v>0.3603556485355649</c:v>
                </c:pt>
                <c:pt idx="10">
                  <c:v>2.1196706312900275</c:v>
                </c:pt>
                <c:pt idx="11">
                  <c:v>2.0925310764968952</c:v>
                </c:pt>
                <c:pt idx="12">
                  <c:v>10.228355435599184</c:v>
                </c:pt>
                <c:pt idx="13">
                  <c:v>10.765025453992859</c:v>
                </c:pt>
                <c:pt idx="14">
                  <c:v>0.97023075124993063</c:v>
                </c:pt>
                <c:pt idx="15">
                  <c:v>0.97054084461917201</c:v>
                </c:pt>
                <c:pt idx="16">
                  <c:v>1.3639538754148934</c:v>
                </c:pt>
                <c:pt idx="17">
                  <c:v>1.2858450242847821</c:v>
                </c:pt>
                <c:pt idx="18">
                  <c:v>9.1303808460488786E-2</c:v>
                </c:pt>
                <c:pt idx="19">
                  <c:v>4.1728763040238447E-2</c:v>
                </c:pt>
              </c:numCache>
            </c:numRef>
          </c:val>
          <c:extLst>
            <c:ext xmlns:c16="http://schemas.microsoft.com/office/drawing/2014/chart" uri="{C3380CC4-5D6E-409C-BE32-E72D297353CC}">
              <c16:uniqueId val="{00000002-ECD4-4FF6-B289-16C0900F4F2F}"/>
            </c:ext>
          </c:extLst>
        </c:ser>
        <c:ser>
          <c:idx val="2"/>
          <c:order val="2"/>
          <c:tx>
            <c:strRef>
              <c:f>'pivot Db bTH'!$D$3</c:f>
              <c:strCache>
                <c:ptCount val="1"/>
                <c:pt idx="0">
                  <c:v> 75 %</c:v>
                </c:pt>
              </c:strCache>
            </c:strRef>
          </c:tx>
          <c:spPr>
            <a:solidFill>
              <a:srgbClr val="E40038"/>
            </a:solidFill>
            <a:ln>
              <a:noFill/>
            </a:ln>
            <a:effectLst/>
          </c:spPr>
          <c:invertIfNegative val="0"/>
          <c:cat>
            <c:multiLvlStrRef>
              <c:f>'pivot Db bTH'!$A$4:$A$37</c:f>
              <c:multiLvlStrCache>
                <c:ptCount val="20"/>
                <c:lvl>
                  <c:pt idx="0">
                    <c:v>2. Hj.</c:v>
                  </c:pt>
                  <c:pt idx="1">
                    <c:v>1. Hj.</c:v>
                  </c:pt>
                  <c:pt idx="2">
                    <c:v>2. Hj.</c:v>
                  </c:pt>
                  <c:pt idx="3">
                    <c:v>1. Hj.</c:v>
                  </c:pt>
                  <c:pt idx="4">
                    <c:v>2. Hj.</c:v>
                  </c:pt>
                  <c:pt idx="5">
                    <c:v>1. Hj.</c:v>
                  </c:pt>
                  <c:pt idx="6">
                    <c:v>2. Hj.</c:v>
                  </c:pt>
                  <c:pt idx="7">
                    <c:v>1. Hj.</c:v>
                  </c:pt>
                  <c:pt idx="8">
                    <c:v>2. Hj.</c:v>
                  </c:pt>
                  <c:pt idx="9">
                    <c:v>1. Hj.</c:v>
                  </c:pt>
                  <c:pt idx="10">
                    <c:v>2. Hj.</c:v>
                  </c:pt>
                  <c:pt idx="11">
                    <c:v>1. Hj.</c:v>
                  </c:pt>
                  <c:pt idx="12">
                    <c:v>2. Hj.</c:v>
                  </c:pt>
                  <c:pt idx="13">
                    <c:v>1. Hj.</c:v>
                  </c:pt>
                  <c:pt idx="14">
                    <c:v>2. Hj.</c:v>
                  </c:pt>
                  <c:pt idx="15">
                    <c:v>1. Hj.</c:v>
                  </c:pt>
                  <c:pt idx="16">
                    <c:v>2. Hj.</c:v>
                  </c:pt>
                  <c:pt idx="17">
                    <c:v>1. Hj.</c:v>
                  </c:pt>
                  <c:pt idx="18">
                    <c:v>2. Hj.</c:v>
                  </c:pt>
                  <c:pt idx="19">
                    <c:v>1. Hj.</c:v>
                  </c:pt>
                </c:lvl>
                <c:lvl>
                  <c:pt idx="0">
                    <c:v>Mastputen</c:v>
                  </c:pt>
                  <c:pt idx="2">
                    <c:v>Legehennen</c:v>
                  </c:pt>
                  <c:pt idx="4">
                    <c:v>Junghennen</c:v>
                  </c:pt>
                  <c:pt idx="6">
                    <c:v>Masthühner</c:v>
                  </c:pt>
                  <c:pt idx="8">
                    <c:v>Mastschweine</c:v>
                  </c:pt>
                  <c:pt idx="10">
                    <c:v>Ferkel</c:v>
                  </c:pt>
                  <c:pt idx="12">
                    <c:v>Saugferkel</c:v>
                  </c:pt>
                  <c:pt idx="14">
                    <c:v>Zuchtschweine</c:v>
                  </c:pt>
                  <c:pt idx="16">
                    <c:v>Milchkühe</c:v>
                  </c:pt>
                  <c:pt idx="18">
                    <c:v>Kälber, zugegangen</c:v>
                  </c:pt>
                </c:lvl>
                <c:lvl>
                  <c:pt idx="0">
                    <c:v>Pute</c:v>
                  </c:pt>
                  <c:pt idx="2">
                    <c:v>Huhn</c:v>
                  </c:pt>
                  <c:pt idx="8">
                    <c:v>Schwein</c:v>
                  </c:pt>
                  <c:pt idx="16">
                    <c:v>Rind</c:v>
                  </c:pt>
                </c:lvl>
              </c:multiLvlStrCache>
            </c:multiLvlStrRef>
          </c:cat>
          <c:val>
            <c:numRef>
              <c:f>'pivot Db bTH'!$D$4:$D$37</c:f>
              <c:numCache>
                <c:formatCode>[&gt;=0.1]#,##0.0\ \d;[=0]"0 d";"&lt; 0,1 d"</c:formatCode>
                <c:ptCount val="20"/>
                <c:pt idx="0">
                  <c:v>19.614066555542525</c:v>
                </c:pt>
                <c:pt idx="1">
                  <c:v>20.791792399129836</c:v>
                </c:pt>
                <c:pt idx="2">
                  <c:v>0</c:v>
                </c:pt>
                <c:pt idx="3">
                  <c:v>0</c:v>
                </c:pt>
                <c:pt idx="4">
                  <c:v>0</c:v>
                </c:pt>
                <c:pt idx="5">
                  <c:v>0.78817632767692869</c:v>
                </c:pt>
                <c:pt idx="6">
                  <c:v>9.7876272221225022</c:v>
                </c:pt>
                <c:pt idx="7">
                  <c:v>9.9674482675907896</c:v>
                </c:pt>
                <c:pt idx="8">
                  <c:v>3.6165128877213819</c:v>
                </c:pt>
                <c:pt idx="9">
                  <c:v>3.5853306569001058</c:v>
                </c:pt>
                <c:pt idx="10">
                  <c:v>9.4900481001910482</c:v>
                </c:pt>
                <c:pt idx="11">
                  <c:v>9.3810607267615254</c:v>
                </c:pt>
                <c:pt idx="12">
                  <c:v>19.29107051337207</c:v>
                </c:pt>
                <c:pt idx="13">
                  <c:v>19.402281980664426</c:v>
                </c:pt>
                <c:pt idx="14">
                  <c:v>2.6748731846948921</c:v>
                </c:pt>
                <c:pt idx="15">
                  <c:v>2.7628643473055048</c:v>
                </c:pt>
                <c:pt idx="16">
                  <c:v>1.496519285647758</c:v>
                </c:pt>
                <c:pt idx="17">
                  <c:v>1.43738684051258</c:v>
                </c:pt>
                <c:pt idx="18">
                  <c:v>2.8278310428777527</c:v>
                </c:pt>
                <c:pt idx="19">
                  <c:v>2.4671001558336578</c:v>
                </c:pt>
              </c:numCache>
            </c:numRef>
          </c:val>
          <c:extLst>
            <c:ext xmlns:c16="http://schemas.microsoft.com/office/drawing/2014/chart" uri="{C3380CC4-5D6E-409C-BE32-E72D297353CC}">
              <c16:uniqueId val="{00000003-ECD4-4FF6-B289-16C0900F4F2F}"/>
            </c:ext>
          </c:extLst>
        </c:ser>
        <c:ser>
          <c:idx val="3"/>
          <c:order val="3"/>
          <c:tx>
            <c:strRef>
              <c:f>'pivot Db bTH'!$E$3</c:f>
              <c:strCache>
                <c:ptCount val="1"/>
                <c:pt idx="0">
                  <c:v> 90 %</c:v>
                </c:pt>
              </c:strCache>
            </c:strRef>
          </c:tx>
          <c:spPr>
            <a:solidFill>
              <a:srgbClr val="7030A0"/>
            </a:solidFill>
            <a:ln>
              <a:noFill/>
            </a:ln>
            <a:effectLst/>
          </c:spPr>
          <c:invertIfNegative val="0"/>
          <c:cat>
            <c:multiLvlStrRef>
              <c:f>'pivot Db bTH'!$A$4:$A$37</c:f>
              <c:multiLvlStrCache>
                <c:ptCount val="20"/>
                <c:lvl>
                  <c:pt idx="0">
                    <c:v>2. Hj.</c:v>
                  </c:pt>
                  <c:pt idx="1">
                    <c:v>1. Hj.</c:v>
                  </c:pt>
                  <c:pt idx="2">
                    <c:v>2. Hj.</c:v>
                  </c:pt>
                  <c:pt idx="3">
                    <c:v>1. Hj.</c:v>
                  </c:pt>
                  <c:pt idx="4">
                    <c:v>2. Hj.</c:v>
                  </c:pt>
                  <c:pt idx="5">
                    <c:v>1. Hj.</c:v>
                  </c:pt>
                  <c:pt idx="6">
                    <c:v>2. Hj.</c:v>
                  </c:pt>
                  <c:pt idx="7">
                    <c:v>1. Hj.</c:v>
                  </c:pt>
                  <c:pt idx="8">
                    <c:v>2. Hj.</c:v>
                  </c:pt>
                  <c:pt idx="9">
                    <c:v>1. Hj.</c:v>
                  </c:pt>
                  <c:pt idx="10">
                    <c:v>2. Hj.</c:v>
                  </c:pt>
                  <c:pt idx="11">
                    <c:v>1. Hj.</c:v>
                  </c:pt>
                  <c:pt idx="12">
                    <c:v>2. Hj.</c:v>
                  </c:pt>
                  <c:pt idx="13">
                    <c:v>1. Hj.</c:v>
                  </c:pt>
                  <c:pt idx="14">
                    <c:v>2. Hj.</c:v>
                  </c:pt>
                  <c:pt idx="15">
                    <c:v>1. Hj.</c:v>
                  </c:pt>
                  <c:pt idx="16">
                    <c:v>2. Hj.</c:v>
                  </c:pt>
                  <c:pt idx="17">
                    <c:v>1. Hj.</c:v>
                  </c:pt>
                  <c:pt idx="18">
                    <c:v>2. Hj.</c:v>
                  </c:pt>
                  <c:pt idx="19">
                    <c:v>1. Hj.</c:v>
                  </c:pt>
                </c:lvl>
                <c:lvl>
                  <c:pt idx="0">
                    <c:v>Mastputen</c:v>
                  </c:pt>
                  <c:pt idx="2">
                    <c:v>Legehennen</c:v>
                  </c:pt>
                  <c:pt idx="4">
                    <c:v>Junghennen</c:v>
                  </c:pt>
                  <c:pt idx="6">
                    <c:v>Masthühner</c:v>
                  </c:pt>
                  <c:pt idx="8">
                    <c:v>Mastschweine</c:v>
                  </c:pt>
                  <c:pt idx="10">
                    <c:v>Ferkel</c:v>
                  </c:pt>
                  <c:pt idx="12">
                    <c:v>Saugferkel</c:v>
                  </c:pt>
                  <c:pt idx="14">
                    <c:v>Zuchtschweine</c:v>
                  </c:pt>
                  <c:pt idx="16">
                    <c:v>Milchkühe</c:v>
                  </c:pt>
                  <c:pt idx="18">
                    <c:v>Kälber, zugegangen</c:v>
                  </c:pt>
                </c:lvl>
                <c:lvl>
                  <c:pt idx="0">
                    <c:v>Pute</c:v>
                  </c:pt>
                  <c:pt idx="2">
                    <c:v>Huhn</c:v>
                  </c:pt>
                  <c:pt idx="8">
                    <c:v>Schwein</c:v>
                  </c:pt>
                  <c:pt idx="16">
                    <c:v>Rind</c:v>
                  </c:pt>
                </c:lvl>
              </c:multiLvlStrCache>
            </c:multiLvlStrRef>
          </c:cat>
          <c:val>
            <c:numRef>
              <c:f>'pivot Db bTH'!$E$4:$E$37</c:f>
              <c:numCache>
                <c:formatCode>[&gt;=0.1]#,##0.0\ \d;[=0]"0 d";"&lt; 0,1 d"</c:formatCode>
                <c:ptCount val="20"/>
                <c:pt idx="0">
                  <c:v>28.162240559046552</c:v>
                </c:pt>
                <c:pt idx="1">
                  <c:v>25.604065469771704</c:v>
                </c:pt>
                <c:pt idx="2">
                  <c:v>1.9726222858354552</c:v>
                </c:pt>
                <c:pt idx="3">
                  <c:v>4.5035191785581015</c:v>
                </c:pt>
                <c:pt idx="4">
                  <c:v>4.9614453085601546</c:v>
                </c:pt>
                <c:pt idx="5">
                  <c:v>5.9047885935233904</c:v>
                </c:pt>
                <c:pt idx="6">
                  <c:v>10.371584663752422</c:v>
                </c:pt>
                <c:pt idx="7">
                  <c:v>13.336164305069168</c:v>
                </c:pt>
                <c:pt idx="8">
                  <c:v>7.2075874442744867</c:v>
                </c:pt>
                <c:pt idx="9">
                  <c:v>7.2269742343936612</c:v>
                </c:pt>
                <c:pt idx="10">
                  <c:v>22.085436584540155</c:v>
                </c:pt>
                <c:pt idx="11">
                  <c:v>21.521325567127519</c:v>
                </c:pt>
                <c:pt idx="12">
                  <c:v>24.826879144811805</c:v>
                </c:pt>
                <c:pt idx="13">
                  <c:v>23.980281450839563</c:v>
                </c:pt>
                <c:pt idx="14">
                  <c:v>5.0047834747897317</c:v>
                </c:pt>
                <c:pt idx="15">
                  <c:v>4.826992809916538</c:v>
                </c:pt>
                <c:pt idx="16">
                  <c:v>1.6951557984556573</c:v>
                </c:pt>
                <c:pt idx="17">
                  <c:v>1.5145611517867432</c:v>
                </c:pt>
                <c:pt idx="18">
                  <c:v>9.6772819475470193</c:v>
                </c:pt>
                <c:pt idx="19">
                  <c:v>8.6522092776609867</c:v>
                </c:pt>
              </c:numCache>
            </c:numRef>
          </c:val>
          <c:extLst>
            <c:ext xmlns:c16="http://schemas.microsoft.com/office/drawing/2014/chart" uri="{C3380CC4-5D6E-409C-BE32-E72D297353CC}">
              <c16:uniqueId val="{00000004-ECD4-4FF6-B289-16C0900F4F2F}"/>
            </c:ext>
          </c:extLst>
        </c:ser>
        <c:dLbls>
          <c:showLegendKey val="0"/>
          <c:showVal val="0"/>
          <c:showCatName val="0"/>
          <c:showSerName val="0"/>
          <c:showPercent val="0"/>
          <c:showBubbleSize val="0"/>
        </c:dLbls>
        <c:gapWidth val="150"/>
        <c:overlap val="100"/>
        <c:axId val="1540009232"/>
        <c:axId val="1650138656"/>
      </c:barChart>
      <c:catAx>
        <c:axId val="1540009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crossAx val="1650138656"/>
        <c:crosses val="autoZero"/>
        <c:auto val="1"/>
        <c:lblAlgn val="ctr"/>
        <c:lblOffset val="100"/>
        <c:noMultiLvlLbl val="0"/>
      </c:catAx>
      <c:valAx>
        <c:axId val="165013865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rgbClr val="324657"/>
                    </a:solidFill>
                    <a:latin typeface="+mn-lt"/>
                    <a:ea typeface="+mn-ea"/>
                    <a:cs typeface="+mn-cs"/>
                  </a:defRPr>
                </a:pPr>
                <a:r>
                  <a:rPr lang="en-GB"/>
                  <a:t>Therapiehäufigkeit [d]</a:t>
                </a:r>
              </a:p>
            </c:rich>
          </c:tx>
          <c:overlay val="0"/>
          <c:spPr>
            <a:noFill/>
            <a:ln>
              <a:noFill/>
            </a:ln>
            <a:effectLst/>
          </c:spPr>
          <c:txPr>
            <a:bodyPr rot="0" spcFirstLastPara="1" vertOverflow="ellipsis" vert="horz" wrap="square" anchor="ctr" anchorCtr="1"/>
            <a:lstStyle/>
            <a:p>
              <a:pPr>
                <a:defRPr sz="1000" b="0" i="0" u="none" strike="noStrike" kern="1200" baseline="0">
                  <a:solidFill>
                    <a:srgbClr val="324657"/>
                  </a:solidFill>
                  <a:latin typeface="+mn-lt"/>
                  <a:ea typeface="+mn-ea"/>
                  <a:cs typeface="+mn-cs"/>
                </a:defRPr>
              </a:pPr>
              <a:endParaRPr lang="de-DE"/>
            </a:p>
          </c:txPr>
        </c:title>
        <c:numFmt formatCode="General" sourceLinked="0"/>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crossAx val="1540009232"/>
        <c:crosses val="autoZero"/>
        <c:crossBetween val="between"/>
      </c:valAx>
      <c:spPr>
        <a:noFill/>
        <a:ln>
          <a:noFill/>
        </a:ln>
        <a:effectLst/>
      </c:spPr>
    </c:plotArea>
    <c:legend>
      <c:legendPos val="b"/>
      <c:layout>
        <c:manualLayout>
          <c:xMode val="edge"/>
          <c:yMode val="edge"/>
          <c:x val="0.33886388888888891"/>
          <c:y val="0.96348737373737359"/>
          <c:w val="0.4380135185185185"/>
          <c:h val="2.381266666666666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324657"/>
          </a:solidFill>
        </a:defRPr>
      </a:pPr>
      <a:endParaRPr lang="de-DE"/>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[antibiotika-verbrauchsmengen-und-therapiehaeufigkeit-2024-tabellen.xlsx]pivot Db E bTH!PivotTable1</c:name>
    <c:fmtId val="34"/>
  </c:pivotSource>
  <c:chart>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rgbClr val="FFF5B2"/>
            </a:solidFill>
            <a:round/>
          </a:ln>
          <a:effectLst/>
        </c:spPr>
        <c:marker>
          <c:symbol val="circle"/>
          <c:size val="7"/>
          <c:spPr>
            <a:solidFill>
              <a:srgbClr val="FFF5B2"/>
            </a:solidFill>
            <a:ln w="9525">
              <a:solidFill>
                <a:srgbClr val="FFF5B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rgbClr val="FFDD00"/>
            </a:solidFill>
            <a:round/>
          </a:ln>
          <a:effectLst/>
        </c:spPr>
        <c:marker>
          <c:symbol val="circle"/>
          <c:size val="7"/>
          <c:spPr>
            <a:solidFill>
              <a:srgbClr val="FFDD00"/>
            </a:solidFill>
            <a:ln w="9525">
              <a:solidFill>
                <a:srgbClr val="FFDD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F39200"/>
            </a:solidFill>
            <a:round/>
          </a:ln>
          <a:effectLst/>
        </c:spPr>
        <c:marker>
          <c:symbol val="circle"/>
          <c:size val="7"/>
          <c:spPr>
            <a:solidFill>
              <a:srgbClr val="F39200"/>
            </a:solidFill>
            <a:ln w="9525">
              <a:solidFill>
                <a:srgbClr val="F392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E40038"/>
            </a:solidFill>
            <a:round/>
          </a:ln>
          <a:effectLst/>
        </c:spPr>
        <c:marker>
          <c:symbol val="circle"/>
          <c:size val="7"/>
          <c:spPr>
            <a:solidFill>
              <a:srgbClr val="E40038"/>
            </a:solidFill>
            <a:ln w="9525">
              <a:solidFill>
                <a:srgbClr val="E40038"/>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E40038"/>
            </a:solidFill>
            <a:round/>
          </a:ln>
          <a:effectLst/>
        </c:spPr>
        <c:marker>
          <c:symbol val="circle"/>
          <c:size val="7"/>
          <c:spPr>
            <a:solidFill>
              <a:srgbClr val="E40038"/>
            </a:solidFill>
            <a:ln w="9525">
              <a:solidFill>
                <a:srgbClr val="E40038"/>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F39200"/>
            </a:solidFill>
            <a:round/>
          </a:ln>
          <a:effectLst/>
        </c:spPr>
        <c:marker>
          <c:symbol val="circle"/>
          <c:size val="7"/>
          <c:spPr>
            <a:solidFill>
              <a:srgbClr val="F39200"/>
            </a:solidFill>
            <a:ln w="9525">
              <a:solidFill>
                <a:srgbClr val="F392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rgbClr val="FFDD00"/>
            </a:solidFill>
            <a:round/>
          </a:ln>
          <a:effectLst/>
        </c:spPr>
        <c:marker>
          <c:symbol val="circle"/>
          <c:size val="7"/>
          <c:spPr>
            <a:solidFill>
              <a:srgbClr val="FFDD00"/>
            </a:solidFill>
            <a:ln w="9525">
              <a:solidFill>
                <a:srgbClr val="FFDD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rgbClr val="FFF5B2"/>
            </a:solidFill>
            <a:round/>
          </a:ln>
          <a:effectLst/>
        </c:spPr>
        <c:marker>
          <c:symbol val="circle"/>
          <c:size val="7"/>
          <c:spPr>
            <a:solidFill>
              <a:srgbClr val="FFF5B2"/>
            </a:solidFill>
            <a:ln w="9525">
              <a:solidFill>
                <a:srgbClr val="FFF5B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rgbClr val="FFDD00"/>
            </a:solidFill>
            <a:round/>
          </a:ln>
          <a:effectLst/>
        </c:spPr>
        <c:marker>
          <c:symbol val="circle"/>
          <c:size val="6"/>
          <c:spPr>
            <a:solidFill>
              <a:srgbClr val="FFDD00"/>
            </a:solidFill>
            <a:ln w="9525">
              <a:solidFill>
                <a:srgbClr val="FFDD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rgbClr val="F39200"/>
            </a:solidFill>
            <a:round/>
          </a:ln>
          <a:effectLst/>
        </c:spPr>
        <c:marker>
          <c:symbol val="circle"/>
          <c:size val="6"/>
          <c:spPr>
            <a:solidFill>
              <a:srgbClr val="F39200"/>
            </a:solidFill>
            <a:ln w="9525">
              <a:solidFill>
                <a:srgbClr val="F392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rgbClr val="E40038"/>
            </a:solidFill>
            <a:round/>
          </a:ln>
          <a:effectLst/>
        </c:spPr>
        <c:marker>
          <c:symbol val="circle"/>
          <c:size val="6"/>
          <c:spPr>
            <a:solidFill>
              <a:srgbClr val="E40038"/>
            </a:solidFill>
            <a:ln w="9525">
              <a:solidFill>
                <a:srgbClr val="E40038"/>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rgbClr val="7030A0"/>
            </a:solidFill>
            <a:round/>
          </a:ln>
          <a:effectLst/>
        </c:spPr>
        <c:marker>
          <c:symbol val="circle"/>
          <c:size val="6"/>
          <c:spPr>
            <a:solidFill>
              <a:srgbClr val="7030A0"/>
            </a:solidFill>
            <a:ln w="9525">
              <a:solidFill>
                <a:srgbClr val="7030A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rgbClr val="7030A0"/>
            </a:solidFill>
            <a:round/>
          </a:ln>
          <a:effectLst/>
        </c:spPr>
        <c:marker>
          <c:symbol val="circle"/>
          <c:size val="6"/>
          <c:spPr>
            <a:solidFill>
              <a:srgbClr val="7030A0"/>
            </a:solidFill>
            <a:ln w="9525">
              <a:solidFill>
                <a:srgbClr val="7030A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rgbClr val="E40038"/>
            </a:solidFill>
            <a:round/>
          </a:ln>
          <a:effectLst/>
        </c:spPr>
        <c:marker>
          <c:symbol val="circle"/>
          <c:size val="6"/>
          <c:spPr>
            <a:solidFill>
              <a:srgbClr val="E40038"/>
            </a:solidFill>
            <a:ln w="9525">
              <a:solidFill>
                <a:srgbClr val="E40038"/>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rgbClr val="F39200"/>
            </a:solidFill>
            <a:round/>
          </a:ln>
          <a:effectLst/>
        </c:spPr>
        <c:marker>
          <c:symbol val="circle"/>
          <c:size val="6"/>
          <c:spPr>
            <a:solidFill>
              <a:srgbClr val="F39200"/>
            </a:solidFill>
            <a:ln w="9525">
              <a:solidFill>
                <a:srgbClr val="F392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rgbClr val="FFDD00"/>
            </a:solidFill>
            <a:round/>
          </a:ln>
          <a:effectLst/>
        </c:spPr>
        <c:marker>
          <c:symbol val="circle"/>
          <c:size val="6"/>
          <c:spPr>
            <a:solidFill>
              <a:srgbClr val="FFDD00"/>
            </a:solidFill>
            <a:ln w="9525">
              <a:solidFill>
                <a:srgbClr val="FFDD00"/>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0"/>
        <c:spPr>
          <a:ln w="28575" cap="rnd">
            <a:solidFill>
              <a:srgbClr val="F39200"/>
            </a:solidFill>
            <a:round/>
          </a:ln>
          <a:effectLst/>
        </c:spPr>
        <c:marker>
          <c:symbol val="circle"/>
          <c:size val="6"/>
          <c:spPr>
            <a:solidFill>
              <a:srgbClr val="F39200"/>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1"/>
        <c:spPr>
          <a:ln w="28575" cap="rnd">
            <a:solidFill>
              <a:srgbClr val="7030A0"/>
            </a:solidFill>
            <a:round/>
          </a:ln>
          <a:effectLst/>
        </c:spPr>
        <c:marker>
          <c:symbol val="circle"/>
          <c:size val="6"/>
          <c:spPr>
            <a:solidFill>
              <a:srgbClr val="7030A0"/>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2"/>
        <c:spPr>
          <a:ln w="28575" cap="rnd">
            <a:solidFill>
              <a:srgbClr val="FFDD00"/>
            </a:solidFill>
            <a:round/>
          </a:ln>
          <a:effectLst/>
        </c:spPr>
        <c:marker>
          <c:symbol val="circle"/>
          <c:size val="6"/>
          <c:spPr>
            <a:solidFill>
              <a:srgbClr val="FFDD00"/>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3"/>
        <c:spPr>
          <a:ln w="28575" cap="rnd">
            <a:solidFill>
              <a:srgbClr val="E40038"/>
            </a:solidFill>
            <a:round/>
          </a:ln>
          <a:effectLst/>
        </c:spPr>
        <c:marker>
          <c:symbol val="circle"/>
          <c:size val="6"/>
          <c:spPr>
            <a:solidFill>
              <a:srgbClr val="E40038"/>
            </a:solidFill>
            <a:ln w="9525">
              <a:no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536396766101501"/>
          <c:y val="3.2337962962962964E-2"/>
          <c:w val="0.7223578105858921"/>
          <c:h val="0.85037361111111109"/>
        </c:manualLayout>
      </c:layout>
      <c:lineChart>
        <c:grouping val="standard"/>
        <c:varyColors val="0"/>
        <c:ser>
          <c:idx val="0"/>
          <c:order val="0"/>
          <c:tx>
            <c:strRef>
              <c:f>'pivot Db E bTH'!$B$3:$B$4</c:f>
              <c:strCache>
                <c:ptCount val="1"/>
                <c:pt idx="0">
                  <c:v>90 %</c:v>
                </c:pt>
              </c:strCache>
            </c:strRef>
          </c:tx>
          <c:spPr>
            <a:ln w="28575" cap="rnd">
              <a:solidFill>
                <a:srgbClr val="7030A0"/>
              </a:solidFill>
              <a:round/>
            </a:ln>
            <a:effectLst/>
          </c:spPr>
          <c:marker>
            <c:symbol val="circle"/>
            <c:size val="6"/>
            <c:spPr>
              <a:solidFill>
                <a:srgbClr val="7030A0"/>
              </a:solidFill>
              <a:ln w="9525">
                <a:noFill/>
              </a:ln>
              <a:effectLst/>
            </c:spPr>
          </c:marker>
          <c:cat>
            <c:multiLvlStrRef>
              <c:f>'pivot Db E bTH'!$A$5:$A$36</c:f>
              <c:multiLvlStrCache>
                <c:ptCount val="21"/>
                <c:lvl>
                  <c:pt idx="0">
                    <c:v>2</c:v>
                  </c:pt>
                  <c:pt idx="1">
                    <c:v>1</c:v>
                  </c:pt>
                  <c:pt idx="2">
                    <c:v>2</c:v>
                  </c:pt>
                  <c:pt idx="3">
                    <c:v>1</c:v>
                  </c:pt>
                  <c:pt idx="4">
                    <c:v>2</c:v>
                  </c:pt>
                  <c:pt idx="5">
                    <c:v>1</c:v>
                  </c:pt>
                  <c:pt idx="6">
                    <c:v>2</c:v>
                  </c:pt>
                  <c:pt idx="7">
                    <c:v>1</c:v>
                  </c:pt>
                  <c:pt idx="8">
                    <c:v>2</c:v>
                  </c:pt>
                  <c:pt idx="9">
                    <c:v>1</c:v>
                  </c:pt>
                  <c:pt idx="10">
                    <c:v>2</c:v>
                  </c:pt>
                  <c:pt idx="11">
                    <c:v>1</c:v>
                  </c:pt>
                  <c:pt idx="12">
                    <c:v>2</c:v>
                  </c:pt>
                  <c:pt idx="13">
                    <c:v>1</c:v>
                  </c:pt>
                  <c:pt idx="14">
                    <c:v>2</c:v>
                  </c:pt>
                  <c:pt idx="15">
                    <c:v>1</c:v>
                  </c:pt>
                  <c:pt idx="16">
                    <c:v>2</c:v>
                  </c:pt>
                  <c:pt idx="17">
                    <c:v>1</c:v>
                  </c:pt>
                  <c:pt idx="18">
                    <c:v>2</c:v>
                  </c:pt>
                  <c:pt idx="19">
                    <c:v>1</c:v>
                  </c:pt>
                  <c:pt idx="20">
                    <c:v>2</c:v>
                  </c:pt>
                </c:lvl>
                <c:lvl>
                  <c:pt idx="0">
                    <c:v>2014</c:v>
                  </c:pt>
                  <c:pt idx="1">
                    <c:v>2015</c:v>
                  </c:pt>
                  <c:pt idx="3">
                    <c:v>2016</c:v>
                  </c:pt>
                  <c:pt idx="5">
                    <c:v>2017</c:v>
                  </c:pt>
                  <c:pt idx="7">
                    <c:v>2018</c:v>
                  </c:pt>
                  <c:pt idx="9">
                    <c:v>2019</c:v>
                  </c:pt>
                  <c:pt idx="11">
                    <c:v>2020</c:v>
                  </c:pt>
                  <c:pt idx="13">
                    <c:v>2021</c:v>
                  </c:pt>
                  <c:pt idx="15">
                    <c:v>2022</c:v>
                  </c:pt>
                  <c:pt idx="17">
                    <c:v>2023</c:v>
                  </c:pt>
                  <c:pt idx="19">
                    <c:v>2024</c:v>
                  </c:pt>
                </c:lvl>
              </c:multiLvlStrCache>
            </c:multiLvlStrRef>
          </c:cat>
          <c:val>
            <c:numRef>
              <c:f>'pivot Db E bTH'!$B$5:$B$36</c:f>
              <c:numCache>
                <c:formatCode>General</c:formatCode>
                <c:ptCount val="21"/>
                <c:pt idx="0">
                  <c:v>58.960085752301254</c:v>
                </c:pt>
                <c:pt idx="1">
                  <c:v>42.073740088486709</c:v>
                </c:pt>
                <c:pt idx="2">
                  <c:v>30.18733713296977</c:v>
                </c:pt>
                <c:pt idx="3">
                  <c:v>27.229920304516881</c:v>
                </c:pt>
                <c:pt idx="4">
                  <c:v>26.665352452223701</c:v>
                </c:pt>
                <c:pt idx="5">
                  <c:v>25.969169714594297</c:v>
                </c:pt>
                <c:pt idx="6">
                  <c:v>23.528637217808694</c:v>
                </c:pt>
                <c:pt idx="7">
                  <c:v>24.697323326191576</c:v>
                </c:pt>
                <c:pt idx="8">
                  <c:v>23.493819892105769</c:v>
                </c:pt>
                <c:pt idx="9">
                  <c:v>24.60386832630768</c:v>
                </c:pt>
                <c:pt idx="10">
                  <c:v>25.680444561564503</c:v>
                </c:pt>
                <c:pt idx="11">
                  <c:v>26.257244768543789</c:v>
                </c:pt>
                <c:pt idx="12">
                  <c:v>23.972886804657541</c:v>
                </c:pt>
                <c:pt idx="13">
                  <c:v>23.836889783136961</c:v>
                </c:pt>
                <c:pt idx="14">
                  <c:v>20.449122833555581</c:v>
                </c:pt>
                <c:pt idx="15">
                  <c:v>19.549682306552874</c:v>
                </c:pt>
                <c:pt idx="16">
                  <c:v>19.579501260394235</c:v>
                </c:pt>
                <c:pt idx="17">
                  <c:v>19.442534488819188</c:v>
                </c:pt>
                <c:pt idx="18">
                  <c:v>22.871224850631364</c:v>
                </c:pt>
                <c:pt idx="19">
                  <c:v>24.179914288664008</c:v>
                </c:pt>
                <c:pt idx="20">
                  <c:v>25.06474246436677</c:v>
                </c:pt>
              </c:numCache>
            </c:numRef>
          </c:val>
          <c:smooth val="0"/>
          <c:extLst>
            <c:ext xmlns:c16="http://schemas.microsoft.com/office/drawing/2014/chart" uri="{C3380CC4-5D6E-409C-BE32-E72D297353CC}">
              <c16:uniqueId val="{00000001-0DDF-4B08-A1F5-A9283F1A0C1C}"/>
            </c:ext>
          </c:extLst>
        </c:ser>
        <c:ser>
          <c:idx val="1"/>
          <c:order val="1"/>
          <c:tx>
            <c:strRef>
              <c:f>'pivot Db E bTH'!$C$3:$C$4</c:f>
              <c:strCache>
                <c:ptCount val="1"/>
                <c:pt idx="0">
                  <c:v>75 %</c:v>
                </c:pt>
              </c:strCache>
            </c:strRef>
          </c:tx>
          <c:spPr>
            <a:ln w="28575" cap="rnd">
              <a:solidFill>
                <a:srgbClr val="E40038"/>
              </a:solidFill>
              <a:round/>
            </a:ln>
            <a:effectLst/>
          </c:spPr>
          <c:marker>
            <c:symbol val="circle"/>
            <c:size val="6"/>
            <c:spPr>
              <a:solidFill>
                <a:srgbClr val="E40038"/>
              </a:solidFill>
              <a:ln w="9525">
                <a:noFill/>
              </a:ln>
              <a:effectLst/>
            </c:spPr>
          </c:marker>
          <c:cat>
            <c:multiLvlStrRef>
              <c:f>'pivot Db E bTH'!$A$5:$A$36</c:f>
              <c:multiLvlStrCache>
                <c:ptCount val="21"/>
                <c:lvl>
                  <c:pt idx="0">
                    <c:v>2</c:v>
                  </c:pt>
                  <c:pt idx="1">
                    <c:v>1</c:v>
                  </c:pt>
                  <c:pt idx="2">
                    <c:v>2</c:v>
                  </c:pt>
                  <c:pt idx="3">
                    <c:v>1</c:v>
                  </c:pt>
                  <c:pt idx="4">
                    <c:v>2</c:v>
                  </c:pt>
                  <c:pt idx="5">
                    <c:v>1</c:v>
                  </c:pt>
                  <c:pt idx="6">
                    <c:v>2</c:v>
                  </c:pt>
                  <c:pt idx="7">
                    <c:v>1</c:v>
                  </c:pt>
                  <c:pt idx="8">
                    <c:v>2</c:v>
                  </c:pt>
                  <c:pt idx="9">
                    <c:v>1</c:v>
                  </c:pt>
                  <c:pt idx="10">
                    <c:v>2</c:v>
                  </c:pt>
                  <c:pt idx="11">
                    <c:v>1</c:v>
                  </c:pt>
                  <c:pt idx="12">
                    <c:v>2</c:v>
                  </c:pt>
                  <c:pt idx="13">
                    <c:v>1</c:v>
                  </c:pt>
                  <c:pt idx="14">
                    <c:v>2</c:v>
                  </c:pt>
                  <c:pt idx="15">
                    <c:v>1</c:v>
                  </c:pt>
                  <c:pt idx="16">
                    <c:v>2</c:v>
                  </c:pt>
                  <c:pt idx="17">
                    <c:v>1</c:v>
                  </c:pt>
                  <c:pt idx="18">
                    <c:v>2</c:v>
                  </c:pt>
                  <c:pt idx="19">
                    <c:v>1</c:v>
                  </c:pt>
                  <c:pt idx="20">
                    <c:v>2</c:v>
                  </c:pt>
                </c:lvl>
                <c:lvl>
                  <c:pt idx="0">
                    <c:v>2014</c:v>
                  </c:pt>
                  <c:pt idx="1">
                    <c:v>2015</c:v>
                  </c:pt>
                  <c:pt idx="3">
                    <c:v>2016</c:v>
                  </c:pt>
                  <c:pt idx="5">
                    <c:v>2017</c:v>
                  </c:pt>
                  <c:pt idx="7">
                    <c:v>2018</c:v>
                  </c:pt>
                  <c:pt idx="9">
                    <c:v>2019</c:v>
                  </c:pt>
                  <c:pt idx="11">
                    <c:v>2020</c:v>
                  </c:pt>
                  <c:pt idx="13">
                    <c:v>2021</c:v>
                  </c:pt>
                  <c:pt idx="15">
                    <c:v>2022</c:v>
                  </c:pt>
                  <c:pt idx="17">
                    <c:v>2023</c:v>
                  </c:pt>
                  <c:pt idx="19">
                    <c:v>2024</c:v>
                  </c:pt>
                </c:lvl>
              </c:multiLvlStrCache>
            </c:multiLvlStrRef>
          </c:cat>
          <c:val>
            <c:numRef>
              <c:f>'pivot Db E bTH'!$C$5:$C$36</c:f>
              <c:numCache>
                <c:formatCode>General</c:formatCode>
                <c:ptCount val="21"/>
                <c:pt idx="0">
                  <c:v>30.295300449460516</c:v>
                </c:pt>
                <c:pt idx="1">
                  <c:v>21.823737632409554</c:v>
                </c:pt>
                <c:pt idx="2">
                  <c:v>14.454567598295192</c:v>
                </c:pt>
                <c:pt idx="3">
                  <c:v>12.890133703359263</c:v>
                </c:pt>
                <c:pt idx="4">
                  <c:v>11.446707281094424</c:v>
                </c:pt>
                <c:pt idx="5">
                  <c:v>10.767195754836443</c:v>
                </c:pt>
                <c:pt idx="6">
                  <c:v>9.9009716193386055</c:v>
                </c:pt>
                <c:pt idx="7">
                  <c:v>10.294601552029803</c:v>
                </c:pt>
                <c:pt idx="8">
                  <c:v>9.7069922428040041</c:v>
                </c:pt>
                <c:pt idx="9">
                  <c:v>10.297742096519441</c:v>
                </c:pt>
                <c:pt idx="10">
                  <c:v>10.277543857582842</c:v>
                </c:pt>
                <c:pt idx="11">
                  <c:v>10.635942028985507</c:v>
                </c:pt>
                <c:pt idx="12">
                  <c:v>9.3410999124536183</c:v>
                </c:pt>
                <c:pt idx="13">
                  <c:v>9.052877126053092</c:v>
                </c:pt>
                <c:pt idx="14">
                  <c:v>7.2043992179341689</c:v>
                </c:pt>
                <c:pt idx="15">
                  <c:v>6.957179289308991</c:v>
                </c:pt>
                <c:pt idx="16">
                  <c:v>7.0893404177065804</c:v>
                </c:pt>
                <c:pt idx="17">
                  <c:v>6.6766454271734839</c:v>
                </c:pt>
                <c:pt idx="18">
                  <c:v>8.2388897412925104</c:v>
                </c:pt>
                <c:pt idx="19">
                  <c:v>8.8151480394925681</c:v>
                </c:pt>
                <c:pt idx="20">
                  <c:v>9.4882913725778408</c:v>
                </c:pt>
              </c:numCache>
            </c:numRef>
          </c:val>
          <c:smooth val="0"/>
          <c:extLst>
            <c:ext xmlns:c16="http://schemas.microsoft.com/office/drawing/2014/chart" uri="{C3380CC4-5D6E-409C-BE32-E72D297353CC}">
              <c16:uniqueId val="{00000002-0DDF-4B08-A1F5-A9283F1A0C1C}"/>
            </c:ext>
          </c:extLst>
        </c:ser>
        <c:ser>
          <c:idx val="2"/>
          <c:order val="2"/>
          <c:tx>
            <c:strRef>
              <c:f>'pivot Db E bTH'!$D$3:$D$4</c:f>
              <c:strCache>
                <c:ptCount val="1"/>
                <c:pt idx="0">
                  <c:v>50 %</c:v>
                </c:pt>
              </c:strCache>
            </c:strRef>
          </c:tx>
          <c:spPr>
            <a:ln w="28575" cap="rnd">
              <a:solidFill>
                <a:srgbClr val="F39200"/>
              </a:solidFill>
              <a:round/>
            </a:ln>
            <a:effectLst/>
          </c:spPr>
          <c:marker>
            <c:symbol val="circle"/>
            <c:size val="6"/>
            <c:spPr>
              <a:solidFill>
                <a:srgbClr val="F39200"/>
              </a:solidFill>
              <a:ln w="9525">
                <a:noFill/>
              </a:ln>
              <a:effectLst/>
            </c:spPr>
          </c:marker>
          <c:cat>
            <c:multiLvlStrRef>
              <c:f>'pivot Db E bTH'!$A$5:$A$36</c:f>
              <c:multiLvlStrCache>
                <c:ptCount val="21"/>
                <c:lvl>
                  <c:pt idx="0">
                    <c:v>2</c:v>
                  </c:pt>
                  <c:pt idx="1">
                    <c:v>1</c:v>
                  </c:pt>
                  <c:pt idx="2">
                    <c:v>2</c:v>
                  </c:pt>
                  <c:pt idx="3">
                    <c:v>1</c:v>
                  </c:pt>
                  <c:pt idx="4">
                    <c:v>2</c:v>
                  </c:pt>
                  <c:pt idx="5">
                    <c:v>1</c:v>
                  </c:pt>
                  <c:pt idx="6">
                    <c:v>2</c:v>
                  </c:pt>
                  <c:pt idx="7">
                    <c:v>1</c:v>
                  </c:pt>
                  <c:pt idx="8">
                    <c:v>2</c:v>
                  </c:pt>
                  <c:pt idx="9">
                    <c:v>1</c:v>
                  </c:pt>
                  <c:pt idx="10">
                    <c:v>2</c:v>
                  </c:pt>
                  <c:pt idx="11">
                    <c:v>1</c:v>
                  </c:pt>
                  <c:pt idx="12">
                    <c:v>2</c:v>
                  </c:pt>
                  <c:pt idx="13">
                    <c:v>1</c:v>
                  </c:pt>
                  <c:pt idx="14">
                    <c:v>2</c:v>
                  </c:pt>
                  <c:pt idx="15">
                    <c:v>1</c:v>
                  </c:pt>
                  <c:pt idx="16">
                    <c:v>2</c:v>
                  </c:pt>
                  <c:pt idx="17">
                    <c:v>1</c:v>
                  </c:pt>
                  <c:pt idx="18">
                    <c:v>2</c:v>
                  </c:pt>
                  <c:pt idx="19">
                    <c:v>1</c:v>
                  </c:pt>
                  <c:pt idx="20">
                    <c:v>2</c:v>
                  </c:pt>
                </c:lvl>
                <c:lvl>
                  <c:pt idx="0">
                    <c:v>2014</c:v>
                  </c:pt>
                  <c:pt idx="1">
                    <c:v>2015</c:v>
                  </c:pt>
                  <c:pt idx="3">
                    <c:v>2016</c:v>
                  </c:pt>
                  <c:pt idx="5">
                    <c:v>2017</c:v>
                  </c:pt>
                  <c:pt idx="7">
                    <c:v>2018</c:v>
                  </c:pt>
                  <c:pt idx="9">
                    <c:v>2019</c:v>
                  </c:pt>
                  <c:pt idx="11">
                    <c:v>2020</c:v>
                  </c:pt>
                  <c:pt idx="13">
                    <c:v>2021</c:v>
                  </c:pt>
                  <c:pt idx="15">
                    <c:v>2022</c:v>
                  </c:pt>
                  <c:pt idx="17">
                    <c:v>2023</c:v>
                  </c:pt>
                  <c:pt idx="19">
                    <c:v>2024</c:v>
                  </c:pt>
                </c:lvl>
              </c:multiLvlStrCache>
            </c:multiLvlStrRef>
          </c:cat>
          <c:val>
            <c:numRef>
              <c:f>'pivot Db E bTH'!$D$5:$D$36</c:f>
              <c:numCache>
                <c:formatCode>General</c:formatCode>
                <c:ptCount val="21"/>
                <c:pt idx="0">
                  <c:v>10.100287925812362</c:v>
                </c:pt>
                <c:pt idx="1">
                  <c:v>8.1065503730148052</c:v>
                </c:pt>
                <c:pt idx="2">
                  <c:v>4.842525581663244</c:v>
                </c:pt>
                <c:pt idx="3">
                  <c:v>4.2644712861963781</c:v>
                </c:pt>
                <c:pt idx="4">
                  <c:v>3.5499103910318865</c:v>
                </c:pt>
                <c:pt idx="5">
                  <c:v>3.330760336664234</c:v>
                </c:pt>
                <c:pt idx="6">
                  <c:v>2.9019064124783363</c:v>
                </c:pt>
                <c:pt idx="7">
                  <c:v>3.3209848498086565</c:v>
                </c:pt>
                <c:pt idx="8">
                  <c:v>2.9581329190919132</c:v>
                </c:pt>
                <c:pt idx="9">
                  <c:v>2.921686493757619</c:v>
                </c:pt>
                <c:pt idx="10">
                  <c:v>2.9718960643618177</c:v>
                </c:pt>
                <c:pt idx="11">
                  <c:v>2.9882904846335694</c:v>
                </c:pt>
                <c:pt idx="12">
                  <c:v>2.298242520425557</c:v>
                </c:pt>
                <c:pt idx="13">
                  <c:v>2.1537402688772311</c:v>
                </c:pt>
                <c:pt idx="14">
                  <c:v>1.2443576234188174</c:v>
                </c:pt>
                <c:pt idx="15">
                  <c:v>1.065469269195539</c:v>
                </c:pt>
                <c:pt idx="16">
                  <c:v>1.0997476424491965</c:v>
                </c:pt>
                <c:pt idx="17">
                  <c:v>0.68440432577780985</c:v>
                </c:pt>
                <c:pt idx="18">
                  <c:v>1.3833451801629395</c:v>
                </c:pt>
                <c:pt idx="19">
                  <c:v>1.8459448823895299</c:v>
                </c:pt>
                <c:pt idx="20">
                  <c:v>1.8437551145833682</c:v>
                </c:pt>
              </c:numCache>
            </c:numRef>
          </c:val>
          <c:smooth val="0"/>
          <c:extLst>
            <c:ext xmlns:c16="http://schemas.microsoft.com/office/drawing/2014/chart" uri="{C3380CC4-5D6E-409C-BE32-E72D297353CC}">
              <c16:uniqueId val="{00000003-0DDF-4B08-A1F5-A9283F1A0C1C}"/>
            </c:ext>
          </c:extLst>
        </c:ser>
        <c:ser>
          <c:idx val="3"/>
          <c:order val="3"/>
          <c:tx>
            <c:strRef>
              <c:f>'pivot Db E bTH'!$E$3:$E$4</c:f>
              <c:strCache>
                <c:ptCount val="1"/>
                <c:pt idx="0">
                  <c:v>25 %</c:v>
                </c:pt>
              </c:strCache>
            </c:strRef>
          </c:tx>
          <c:spPr>
            <a:ln w="28575" cap="rnd">
              <a:solidFill>
                <a:srgbClr val="FFDD00"/>
              </a:solidFill>
              <a:round/>
            </a:ln>
            <a:effectLst/>
          </c:spPr>
          <c:marker>
            <c:symbol val="circle"/>
            <c:size val="6"/>
            <c:spPr>
              <a:solidFill>
                <a:srgbClr val="FFDD00"/>
              </a:solidFill>
              <a:ln w="9525">
                <a:noFill/>
              </a:ln>
              <a:effectLst/>
            </c:spPr>
          </c:marker>
          <c:cat>
            <c:multiLvlStrRef>
              <c:f>'pivot Db E bTH'!$A$5:$A$36</c:f>
              <c:multiLvlStrCache>
                <c:ptCount val="21"/>
                <c:lvl>
                  <c:pt idx="0">
                    <c:v>2</c:v>
                  </c:pt>
                  <c:pt idx="1">
                    <c:v>1</c:v>
                  </c:pt>
                  <c:pt idx="2">
                    <c:v>2</c:v>
                  </c:pt>
                  <c:pt idx="3">
                    <c:v>1</c:v>
                  </c:pt>
                  <c:pt idx="4">
                    <c:v>2</c:v>
                  </c:pt>
                  <c:pt idx="5">
                    <c:v>1</c:v>
                  </c:pt>
                  <c:pt idx="6">
                    <c:v>2</c:v>
                  </c:pt>
                  <c:pt idx="7">
                    <c:v>1</c:v>
                  </c:pt>
                  <c:pt idx="8">
                    <c:v>2</c:v>
                  </c:pt>
                  <c:pt idx="9">
                    <c:v>1</c:v>
                  </c:pt>
                  <c:pt idx="10">
                    <c:v>2</c:v>
                  </c:pt>
                  <c:pt idx="11">
                    <c:v>1</c:v>
                  </c:pt>
                  <c:pt idx="12">
                    <c:v>2</c:v>
                  </c:pt>
                  <c:pt idx="13">
                    <c:v>1</c:v>
                  </c:pt>
                  <c:pt idx="14">
                    <c:v>2</c:v>
                  </c:pt>
                  <c:pt idx="15">
                    <c:v>1</c:v>
                  </c:pt>
                  <c:pt idx="16">
                    <c:v>2</c:v>
                  </c:pt>
                  <c:pt idx="17">
                    <c:v>1</c:v>
                  </c:pt>
                  <c:pt idx="18">
                    <c:v>2</c:v>
                  </c:pt>
                  <c:pt idx="19">
                    <c:v>1</c:v>
                  </c:pt>
                  <c:pt idx="20">
                    <c:v>2</c:v>
                  </c:pt>
                </c:lvl>
                <c:lvl>
                  <c:pt idx="0">
                    <c:v>2014</c:v>
                  </c:pt>
                  <c:pt idx="1">
                    <c:v>2015</c:v>
                  </c:pt>
                  <c:pt idx="3">
                    <c:v>2016</c:v>
                  </c:pt>
                  <c:pt idx="5">
                    <c:v>2017</c:v>
                  </c:pt>
                  <c:pt idx="7">
                    <c:v>2018</c:v>
                  </c:pt>
                  <c:pt idx="9">
                    <c:v>2019</c:v>
                  </c:pt>
                  <c:pt idx="11">
                    <c:v>2020</c:v>
                  </c:pt>
                  <c:pt idx="13">
                    <c:v>2021</c:v>
                  </c:pt>
                  <c:pt idx="15">
                    <c:v>2022</c:v>
                  </c:pt>
                  <c:pt idx="17">
                    <c:v>2023</c:v>
                  </c:pt>
                  <c:pt idx="19">
                    <c:v>2024</c:v>
                  </c:pt>
                </c:lvl>
              </c:multiLvlStrCache>
            </c:multiLvlStrRef>
          </c:cat>
          <c:val>
            <c:numRef>
              <c:f>'pivot Db E bTH'!$E$5:$E$36</c:f>
              <c:numCache>
                <c:formatCode>General</c:formatCode>
                <c:ptCount val="21"/>
                <c:pt idx="0">
                  <c:v>2.0611764153848851E-2</c:v>
                </c:pt>
                <c:pt idx="1">
                  <c:v>0.14854824574036754</c:v>
                </c:pt>
                <c:pt idx="2">
                  <c:v>0</c:v>
                </c:pt>
                <c:pt idx="3">
                  <c:v>0</c:v>
                </c:pt>
                <c:pt idx="4">
                  <c:v>0</c:v>
                </c:pt>
                <c:pt idx="5">
                  <c:v>0</c:v>
                </c:pt>
                <c:pt idx="6">
                  <c:v>0</c:v>
                </c:pt>
                <c:pt idx="7">
                  <c:v>5.1342151415281222E-2</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4-0DDF-4B08-A1F5-A9283F1A0C1C}"/>
            </c:ext>
          </c:extLst>
        </c:ser>
        <c:dLbls>
          <c:showLegendKey val="0"/>
          <c:showVal val="0"/>
          <c:showCatName val="0"/>
          <c:showSerName val="0"/>
          <c:showPercent val="0"/>
          <c:showBubbleSize val="0"/>
        </c:dLbls>
        <c:marker val="1"/>
        <c:smooth val="0"/>
        <c:axId val="1268595983"/>
        <c:axId val="1268577679"/>
      </c:lineChart>
      <c:catAx>
        <c:axId val="126859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1268577679"/>
        <c:crosses val="autoZero"/>
        <c:auto val="1"/>
        <c:lblAlgn val="ctr"/>
        <c:lblOffset val="100"/>
        <c:noMultiLvlLbl val="0"/>
      </c:catAx>
      <c:valAx>
        <c:axId val="1268577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Betriebliche Therapieäufigkeit [d]</a:t>
                </a:r>
              </a:p>
            </c:rich>
          </c:tx>
          <c:layout>
            <c:manualLayout>
              <c:xMode val="edge"/>
              <c:yMode val="edge"/>
              <c:x val="1.6503270673502376E-2"/>
              <c:y val="0.228241203703703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685959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[antibiotika-verbrauchsmengen-und-therapiehaeufigkeit-2024-tabellen.xlsx]pivot Db pTH!PivotTable2</c:name>
    <c:fmtId val="0"/>
  </c:pivotSource>
  <c:chart>
    <c:autoTitleDeleted val="1"/>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4"/>
        <c:spPr>
          <a:solidFill>
            <a:srgbClr val="003869"/>
          </a:solidFill>
          <a:ln>
            <a:noFill/>
          </a:ln>
          <a:effectLst/>
        </c:spPr>
        <c:marker>
          <c:symbol val="none"/>
        </c:marker>
        <c:dLbl>
          <c:idx val="0"/>
          <c:delete val="1"/>
          <c:extLst>
            <c:ext xmlns:c15="http://schemas.microsoft.com/office/drawing/2012/chart" uri="{CE6537A1-D6FC-4f65-9D91-7224C49458BB}"/>
          </c:extLst>
        </c:dLbl>
      </c:pivotFmt>
      <c:pivotFmt>
        <c:idx val="15"/>
        <c:spPr>
          <a:solidFill>
            <a:srgbClr val="C2C7CD"/>
          </a:solidFill>
          <a:ln>
            <a:noFill/>
          </a:ln>
          <a:effectLst/>
        </c:spPr>
        <c:marker>
          <c:symbol val="none"/>
        </c:marker>
        <c:dLbl>
          <c:idx val="0"/>
          <c:delete val="1"/>
          <c:extLst>
            <c:ext xmlns:c15="http://schemas.microsoft.com/office/drawing/2012/chart" uri="{CE6537A1-D6FC-4f65-9D91-7224C49458BB}"/>
          </c:extLst>
        </c:dLbl>
      </c:pivotFmt>
      <c:pivotFmt>
        <c:idx val="16"/>
        <c:spPr>
          <a:solidFill>
            <a:srgbClr val="B2E7ED"/>
          </a:solidFill>
          <a:ln>
            <a:noFill/>
          </a:ln>
          <a:effectLst/>
        </c:spPr>
        <c:marker>
          <c:symbol val="none"/>
        </c:marker>
        <c:dLbl>
          <c:idx val="0"/>
          <c:delete val="1"/>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8"/>
        <c:spPr>
          <a:solidFill>
            <a:srgbClr val="84909A"/>
          </a:solidFill>
          <a:ln>
            <a:noFill/>
          </a:ln>
          <a:effectLst/>
        </c:spPr>
        <c:marker>
          <c:symbol val="none"/>
        </c:marker>
        <c:dLbl>
          <c:idx val="0"/>
          <c:delete val="1"/>
          <c:extLst>
            <c:ext xmlns:c15="http://schemas.microsoft.com/office/drawing/2012/chart" uri="{CE6537A1-D6FC-4f65-9D91-7224C49458BB}"/>
          </c:extLst>
        </c:dLbl>
      </c:pivotFmt>
      <c:pivotFmt>
        <c:idx val="19"/>
        <c:spPr>
          <a:solidFill>
            <a:srgbClr val="00A754"/>
          </a:solidFill>
          <a:ln>
            <a:noFill/>
          </a:ln>
          <a:effectLst/>
        </c:spPr>
        <c:marker>
          <c:symbol val="none"/>
        </c:marker>
        <c:dLbl>
          <c:idx val="0"/>
          <c:delete val="1"/>
          <c:extLst>
            <c:ext xmlns:c15="http://schemas.microsoft.com/office/drawing/2012/chart" uri="{CE6537A1-D6FC-4f65-9D91-7224C49458BB}"/>
          </c:extLst>
        </c:dLbl>
      </c:pivotFmt>
      <c:pivotFmt>
        <c:idx val="20"/>
        <c:spPr>
          <a:solidFill>
            <a:srgbClr val="F7B2C3"/>
          </a:solidFill>
          <a:ln>
            <a:noFill/>
          </a:ln>
          <a:effectLst/>
        </c:spPr>
        <c:marker>
          <c:symbol val="none"/>
        </c:marker>
        <c:dLbl>
          <c:idx val="0"/>
          <c:delete val="1"/>
          <c:extLst>
            <c:ext xmlns:c15="http://schemas.microsoft.com/office/drawing/2012/chart" uri="{CE6537A1-D6FC-4f65-9D91-7224C49458BB}"/>
          </c:extLst>
        </c:dLbl>
      </c:pivotFmt>
      <c:pivotFmt>
        <c:idx val="21"/>
        <c:spPr>
          <a:solidFill>
            <a:srgbClr val="FFDD00"/>
          </a:solidFill>
          <a:ln>
            <a:noFill/>
          </a:ln>
          <a:effectLst/>
        </c:spPr>
        <c:marker>
          <c:symbol val="none"/>
        </c:marker>
        <c:dLbl>
          <c:idx val="0"/>
          <c:delete val="1"/>
          <c:extLst>
            <c:ext xmlns:c15="http://schemas.microsoft.com/office/drawing/2012/chart" uri="{CE6537A1-D6FC-4f65-9D91-7224C49458BB}"/>
          </c:extLst>
        </c:dLbl>
      </c:pivotFmt>
      <c:pivotFmt>
        <c:idx val="22"/>
        <c:spPr>
          <a:solidFill>
            <a:srgbClr val="FFF5B2"/>
          </a:solidFill>
          <a:ln>
            <a:noFill/>
          </a:ln>
          <a:effectLst/>
        </c:spPr>
        <c:marker>
          <c:symbol val="none"/>
        </c:marker>
        <c:dLbl>
          <c:idx val="0"/>
          <c:delete val="1"/>
          <c:extLst>
            <c:ext xmlns:c15="http://schemas.microsoft.com/office/drawing/2012/chart" uri="{CE6537A1-D6FC-4f65-9D91-7224C49458BB}"/>
          </c:extLst>
        </c:dLbl>
      </c:pivotFmt>
      <c:pivotFmt>
        <c:idx val="23"/>
        <c:spPr>
          <a:solidFill>
            <a:srgbClr val="F39200"/>
          </a:solidFill>
          <a:ln>
            <a:noFill/>
          </a:ln>
          <a:effectLst/>
        </c:spPr>
        <c:marker>
          <c:symbol val="none"/>
        </c:marker>
        <c:dLbl>
          <c:idx val="0"/>
          <c:delete val="1"/>
          <c:extLst>
            <c:ext xmlns:c15="http://schemas.microsoft.com/office/drawing/2012/chart" uri="{CE6537A1-D6FC-4f65-9D91-7224C49458BB}"/>
          </c:extLst>
        </c:dLbl>
      </c:pivotFmt>
      <c:pivotFmt>
        <c:idx val="24"/>
        <c:spPr>
          <a:solidFill>
            <a:srgbClr val="FBDEB2"/>
          </a:solidFill>
          <a:ln>
            <a:noFill/>
          </a:ln>
          <a:effectLst/>
        </c:spPr>
        <c:marker>
          <c:symbol val="none"/>
        </c:marker>
        <c:dLbl>
          <c:idx val="0"/>
          <c:delete val="1"/>
          <c:extLst>
            <c:ext xmlns:c15="http://schemas.microsoft.com/office/drawing/2012/chart" uri="{CE6537A1-D6FC-4f65-9D91-7224C49458BB}"/>
          </c:extLst>
        </c:dLbl>
      </c:pivotFmt>
      <c:pivotFmt>
        <c:idx val="25"/>
        <c:spPr>
          <a:solidFill>
            <a:srgbClr val="E40038"/>
          </a:solidFill>
          <a:ln>
            <a:noFill/>
          </a:ln>
          <a:effectLst/>
        </c:spPr>
        <c:marker>
          <c:symbol val="none"/>
        </c:marker>
        <c:dLbl>
          <c:idx val="0"/>
          <c:delete val="1"/>
          <c:extLst>
            <c:ext xmlns:c15="http://schemas.microsoft.com/office/drawing/2012/chart" uri="{CE6537A1-D6FC-4f65-9D91-7224C49458BB}"/>
          </c:extLst>
        </c:dLbl>
      </c:pivotFmt>
      <c:pivotFmt>
        <c:idx val="26"/>
        <c:spPr>
          <a:solidFill>
            <a:srgbClr val="EF6688"/>
          </a:solidFill>
          <a:ln>
            <a:noFill/>
          </a:ln>
          <a:effectLst/>
        </c:spPr>
        <c:marker>
          <c:symbol val="none"/>
        </c:marker>
        <c:dLbl>
          <c:idx val="0"/>
          <c:delete val="1"/>
          <c:extLst>
            <c:ext xmlns:c15="http://schemas.microsoft.com/office/drawing/2012/chart" uri="{CE6537A1-D6FC-4f65-9D91-7224C49458BB}"/>
          </c:extLst>
        </c:dLbl>
      </c:pivotFmt>
      <c:pivotFmt>
        <c:idx val="27"/>
        <c:spPr>
          <a:solidFill>
            <a:srgbClr val="AFCA00"/>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9"/>
        <c:spPr>
          <a:solidFill>
            <a:srgbClr val="003869"/>
          </a:solidFill>
          <a:ln>
            <a:noFill/>
          </a:ln>
          <a:effectLst/>
        </c:spPr>
        <c:marker>
          <c:symbol val="none"/>
        </c:marker>
        <c:dLbl>
          <c:idx val="0"/>
          <c:delete val="1"/>
          <c:extLst>
            <c:ext xmlns:c15="http://schemas.microsoft.com/office/drawing/2012/chart" uri="{CE6537A1-D6FC-4f65-9D91-7224C49458BB}"/>
          </c:extLst>
        </c:dLbl>
      </c:pivotFmt>
      <c:pivotFmt>
        <c:idx val="30"/>
        <c:spPr>
          <a:solidFill>
            <a:srgbClr val="C2C7CD"/>
          </a:solidFill>
          <a:ln>
            <a:noFill/>
          </a:ln>
          <a:effectLst/>
        </c:spPr>
        <c:marker>
          <c:symbol val="none"/>
        </c:marker>
        <c:dLbl>
          <c:idx val="0"/>
          <c:delete val="1"/>
          <c:extLst>
            <c:ext xmlns:c15="http://schemas.microsoft.com/office/drawing/2012/chart" uri="{CE6537A1-D6FC-4f65-9D91-7224C49458BB}"/>
          </c:extLst>
        </c:dLbl>
      </c:pivotFmt>
      <c:pivotFmt>
        <c:idx val="31"/>
        <c:spPr>
          <a:solidFill>
            <a:srgbClr val="B2E7ED"/>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3"/>
        <c:spPr>
          <a:solidFill>
            <a:srgbClr val="84909A"/>
          </a:solidFill>
          <a:ln>
            <a:noFill/>
          </a:ln>
          <a:effectLst/>
        </c:spPr>
        <c:marker>
          <c:symbol val="none"/>
        </c:marker>
        <c:dLbl>
          <c:idx val="0"/>
          <c:delete val="1"/>
          <c:extLst>
            <c:ext xmlns:c15="http://schemas.microsoft.com/office/drawing/2012/chart" uri="{CE6537A1-D6FC-4f65-9D91-7224C49458BB}"/>
          </c:extLst>
        </c:dLbl>
      </c:pivotFmt>
      <c:pivotFmt>
        <c:idx val="34"/>
        <c:spPr>
          <a:solidFill>
            <a:srgbClr val="00A754"/>
          </a:solidFill>
          <a:ln>
            <a:noFill/>
          </a:ln>
          <a:effectLst/>
        </c:spPr>
        <c:marker>
          <c:symbol val="none"/>
        </c:marker>
        <c:dLbl>
          <c:idx val="0"/>
          <c:delete val="1"/>
          <c:extLst>
            <c:ext xmlns:c15="http://schemas.microsoft.com/office/drawing/2012/chart" uri="{CE6537A1-D6FC-4f65-9D91-7224C49458BB}"/>
          </c:extLst>
        </c:dLbl>
      </c:pivotFmt>
      <c:pivotFmt>
        <c:idx val="35"/>
        <c:spPr>
          <a:solidFill>
            <a:srgbClr val="F7B2C3"/>
          </a:solidFill>
          <a:ln>
            <a:noFill/>
          </a:ln>
          <a:effectLst/>
        </c:spPr>
        <c:marker>
          <c:symbol val="none"/>
        </c:marker>
        <c:dLbl>
          <c:idx val="0"/>
          <c:delete val="1"/>
          <c:extLst>
            <c:ext xmlns:c15="http://schemas.microsoft.com/office/drawing/2012/chart" uri="{CE6537A1-D6FC-4f65-9D91-7224C49458BB}"/>
          </c:extLst>
        </c:dLbl>
      </c:pivotFmt>
      <c:pivotFmt>
        <c:idx val="36"/>
        <c:spPr>
          <a:solidFill>
            <a:srgbClr val="FFDD00"/>
          </a:solidFill>
          <a:ln>
            <a:noFill/>
          </a:ln>
          <a:effectLst/>
        </c:spPr>
        <c:marker>
          <c:symbol val="none"/>
        </c:marker>
        <c:dLbl>
          <c:idx val="0"/>
          <c:delete val="1"/>
          <c:extLst>
            <c:ext xmlns:c15="http://schemas.microsoft.com/office/drawing/2012/chart" uri="{CE6537A1-D6FC-4f65-9D91-7224C49458BB}"/>
          </c:extLst>
        </c:dLbl>
      </c:pivotFmt>
      <c:pivotFmt>
        <c:idx val="37"/>
        <c:spPr>
          <a:solidFill>
            <a:srgbClr val="FFF5B2"/>
          </a:solidFill>
          <a:ln>
            <a:noFill/>
          </a:ln>
          <a:effectLst/>
        </c:spPr>
        <c:marker>
          <c:symbol val="none"/>
        </c:marker>
        <c:dLbl>
          <c:idx val="0"/>
          <c:delete val="1"/>
          <c:extLst>
            <c:ext xmlns:c15="http://schemas.microsoft.com/office/drawing/2012/chart" uri="{CE6537A1-D6FC-4f65-9D91-7224C49458BB}"/>
          </c:extLst>
        </c:dLbl>
      </c:pivotFmt>
      <c:pivotFmt>
        <c:idx val="38"/>
        <c:spPr>
          <a:solidFill>
            <a:srgbClr val="F39200"/>
          </a:solidFill>
          <a:ln>
            <a:noFill/>
          </a:ln>
          <a:effectLst/>
        </c:spPr>
        <c:marker>
          <c:symbol val="none"/>
        </c:marker>
        <c:dLbl>
          <c:idx val="0"/>
          <c:delete val="1"/>
          <c:extLst>
            <c:ext xmlns:c15="http://schemas.microsoft.com/office/drawing/2012/chart" uri="{CE6537A1-D6FC-4f65-9D91-7224C49458BB}"/>
          </c:extLst>
        </c:dLbl>
      </c:pivotFmt>
      <c:pivotFmt>
        <c:idx val="39"/>
        <c:spPr>
          <a:solidFill>
            <a:srgbClr val="FBDEB2"/>
          </a:solidFill>
          <a:ln>
            <a:noFill/>
          </a:ln>
          <a:effectLst/>
        </c:spPr>
        <c:marker>
          <c:symbol val="none"/>
        </c:marker>
        <c:dLbl>
          <c:idx val="0"/>
          <c:delete val="1"/>
          <c:extLst>
            <c:ext xmlns:c15="http://schemas.microsoft.com/office/drawing/2012/chart" uri="{CE6537A1-D6FC-4f65-9D91-7224C49458BB}"/>
          </c:extLst>
        </c:dLbl>
      </c:pivotFmt>
      <c:pivotFmt>
        <c:idx val="40"/>
        <c:spPr>
          <a:solidFill>
            <a:srgbClr val="E40038"/>
          </a:solidFill>
          <a:ln>
            <a:noFill/>
          </a:ln>
          <a:effectLst/>
        </c:spPr>
        <c:marker>
          <c:symbol val="none"/>
        </c:marker>
        <c:dLbl>
          <c:idx val="0"/>
          <c:delete val="1"/>
          <c:extLst>
            <c:ext xmlns:c15="http://schemas.microsoft.com/office/drawing/2012/chart" uri="{CE6537A1-D6FC-4f65-9D91-7224C49458BB}"/>
          </c:extLst>
        </c:dLbl>
      </c:pivotFmt>
      <c:pivotFmt>
        <c:idx val="41"/>
        <c:spPr>
          <a:solidFill>
            <a:srgbClr val="EF6688"/>
          </a:solidFill>
          <a:ln>
            <a:noFill/>
          </a:ln>
          <a:effectLst/>
        </c:spPr>
        <c:marker>
          <c:symbol val="none"/>
        </c:marker>
        <c:dLbl>
          <c:idx val="0"/>
          <c:delete val="1"/>
          <c:extLst>
            <c:ext xmlns:c15="http://schemas.microsoft.com/office/drawing/2012/chart" uri="{CE6537A1-D6FC-4f65-9D91-7224C49458BB}"/>
          </c:extLst>
        </c:dLbl>
      </c:pivotFmt>
      <c:pivotFmt>
        <c:idx val="42"/>
        <c:spPr>
          <a:solidFill>
            <a:srgbClr val="AFCA00"/>
          </a:solidFill>
          <a:ln>
            <a:noFill/>
          </a:ln>
          <a:effectLst/>
        </c:spPr>
        <c:marker>
          <c:symbol val="none"/>
        </c:marker>
        <c:dLbl>
          <c:idx val="0"/>
          <c:delete val="1"/>
          <c:extLst>
            <c:ext xmlns:c15="http://schemas.microsoft.com/office/drawing/2012/chart" uri="{CE6537A1-D6FC-4f65-9D91-7224C49458BB}"/>
          </c:extLst>
        </c:dLbl>
      </c:pivotFmt>
      <c:pivotFmt>
        <c:idx val="43"/>
        <c:spPr>
          <a:solidFill>
            <a:srgbClr val="003869"/>
          </a:solidFill>
          <a:ln>
            <a:noFill/>
          </a:ln>
          <a:effectLst/>
        </c:spPr>
        <c:marker>
          <c:symbol val="none"/>
        </c:marker>
        <c:dLbl>
          <c:idx val="0"/>
          <c:delete val="1"/>
          <c:extLst>
            <c:ext xmlns:c15="http://schemas.microsoft.com/office/drawing/2012/chart" uri="{CE6537A1-D6FC-4f65-9D91-7224C49458BB}"/>
          </c:extLst>
        </c:dLbl>
      </c:pivotFmt>
      <c:pivotFmt>
        <c:idx val="44"/>
        <c:spPr>
          <a:solidFill>
            <a:srgbClr val="C2C7CD"/>
          </a:solidFill>
          <a:ln>
            <a:noFill/>
          </a:ln>
          <a:effectLst/>
        </c:spPr>
        <c:marker>
          <c:symbol val="none"/>
        </c:marker>
        <c:dLbl>
          <c:idx val="0"/>
          <c:delete val="1"/>
          <c:extLst>
            <c:ext xmlns:c15="http://schemas.microsoft.com/office/drawing/2012/chart" uri="{CE6537A1-D6FC-4f65-9D91-7224C49458BB}"/>
          </c:extLst>
        </c:dLbl>
      </c:pivotFmt>
      <c:pivotFmt>
        <c:idx val="45"/>
        <c:spPr>
          <a:solidFill>
            <a:srgbClr val="B2E7ED"/>
          </a:solidFill>
          <a:ln>
            <a:noFill/>
          </a:ln>
          <a:effectLst/>
        </c:spPr>
        <c:marker>
          <c:symbol val="none"/>
        </c:marker>
        <c:dLbl>
          <c:idx val="0"/>
          <c:delete val="1"/>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7"/>
        <c:spPr>
          <a:solidFill>
            <a:srgbClr val="84909A"/>
          </a:solidFill>
          <a:ln>
            <a:noFill/>
          </a:ln>
          <a:effectLst/>
        </c:spPr>
        <c:marker>
          <c:symbol val="none"/>
        </c:marker>
        <c:dLbl>
          <c:idx val="0"/>
          <c:delete val="1"/>
          <c:extLst>
            <c:ext xmlns:c15="http://schemas.microsoft.com/office/drawing/2012/chart" uri="{CE6537A1-D6FC-4f65-9D91-7224C49458BB}"/>
          </c:extLst>
        </c:dLbl>
      </c:pivotFmt>
      <c:pivotFmt>
        <c:idx val="48"/>
        <c:spPr>
          <a:solidFill>
            <a:srgbClr val="00A754"/>
          </a:solidFill>
          <a:ln>
            <a:noFill/>
          </a:ln>
          <a:effectLst/>
        </c:spPr>
        <c:marker>
          <c:symbol val="none"/>
        </c:marker>
        <c:dLbl>
          <c:idx val="0"/>
          <c:delete val="1"/>
          <c:extLst>
            <c:ext xmlns:c15="http://schemas.microsoft.com/office/drawing/2012/chart" uri="{CE6537A1-D6FC-4f65-9D91-7224C49458BB}"/>
          </c:extLst>
        </c:dLbl>
      </c:pivotFmt>
      <c:pivotFmt>
        <c:idx val="49"/>
        <c:spPr>
          <a:solidFill>
            <a:srgbClr val="F7B2C3"/>
          </a:solidFill>
          <a:ln>
            <a:noFill/>
          </a:ln>
          <a:effectLst/>
        </c:spPr>
        <c:marker>
          <c:symbol val="none"/>
        </c:marker>
        <c:dLbl>
          <c:idx val="0"/>
          <c:delete val="1"/>
          <c:extLst>
            <c:ext xmlns:c15="http://schemas.microsoft.com/office/drawing/2012/chart" uri="{CE6537A1-D6FC-4f65-9D91-7224C49458BB}"/>
          </c:extLst>
        </c:dLbl>
      </c:pivotFmt>
      <c:pivotFmt>
        <c:idx val="50"/>
        <c:spPr>
          <a:solidFill>
            <a:srgbClr val="FFDD00"/>
          </a:solidFill>
          <a:ln>
            <a:noFill/>
          </a:ln>
          <a:effectLst/>
        </c:spPr>
        <c:marker>
          <c:symbol val="none"/>
        </c:marker>
        <c:dLbl>
          <c:idx val="0"/>
          <c:delete val="1"/>
          <c:extLst>
            <c:ext xmlns:c15="http://schemas.microsoft.com/office/drawing/2012/chart" uri="{CE6537A1-D6FC-4f65-9D91-7224C49458BB}"/>
          </c:extLst>
        </c:dLbl>
      </c:pivotFmt>
      <c:pivotFmt>
        <c:idx val="51"/>
        <c:spPr>
          <a:solidFill>
            <a:srgbClr val="FFF5B2"/>
          </a:solidFill>
          <a:ln>
            <a:noFill/>
          </a:ln>
          <a:effectLst/>
        </c:spPr>
        <c:marker>
          <c:symbol val="none"/>
        </c:marker>
        <c:dLbl>
          <c:idx val="0"/>
          <c:delete val="1"/>
          <c:extLst>
            <c:ext xmlns:c15="http://schemas.microsoft.com/office/drawing/2012/chart" uri="{CE6537A1-D6FC-4f65-9D91-7224C49458BB}"/>
          </c:extLst>
        </c:dLbl>
      </c:pivotFmt>
      <c:pivotFmt>
        <c:idx val="52"/>
        <c:spPr>
          <a:solidFill>
            <a:srgbClr val="F39200"/>
          </a:solidFill>
          <a:ln>
            <a:noFill/>
          </a:ln>
          <a:effectLst/>
        </c:spPr>
        <c:marker>
          <c:symbol val="none"/>
        </c:marker>
        <c:dLbl>
          <c:idx val="0"/>
          <c:delete val="1"/>
          <c:extLst>
            <c:ext xmlns:c15="http://schemas.microsoft.com/office/drawing/2012/chart" uri="{CE6537A1-D6FC-4f65-9D91-7224C49458BB}"/>
          </c:extLst>
        </c:dLbl>
      </c:pivotFmt>
      <c:pivotFmt>
        <c:idx val="53"/>
        <c:spPr>
          <a:solidFill>
            <a:srgbClr val="FBDEB2"/>
          </a:solidFill>
          <a:ln>
            <a:noFill/>
          </a:ln>
          <a:effectLst/>
        </c:spPr>
        <c:marker>
          <c:symbol val="none"/>
        </c:marker>
        <c:dLbl>
          <c:idx val="0"/>
          <c:delete val="1"/>
          <c:extLst>
            <c:ext xmlns:c15="http://schemas.microsoft.com/office/drawing/2012/chart" uri="{CE6537A1-D6FC-4f65-9D91-7224C49458BB}"/>
          </c:extLst>
        </c:dLbl>
      </c:pivotFmt>
      <c:pivotFmt>
        <c:idx val="54"/>
        <c:spPr>
          <a:solidFill>
            <a:srgbClr val="E40038"/>
          </a:solidFill>
          <a:ln>
            <a:noFill/>
          </a:ln>
          <a:effectLst/>
        </c:spPr>
        <c:marker>
          <c:symbol val="none"/>
        </c:marker>
        <c:dLbl>
          <c:idx val="0"/>
          <c:delete val="1"/>
          <c:extLst>
            <c:ext xmlns:c15="http://schemas.microsoft.com/office/drawing/2012/chart" uri="{CE6537A1-D6FC-4f65-9D91-7224C49458BB}"/>
          </c:extLst>
        </c:dLbl>
      </c:pivotFmt>
      <c:pivotFmt>
        <c:idx val="55"/>
        <c:spPr>
          <a:solidFill>
            <a:srgbClr val="EF6688"/>
          </a:solidFill>
          <a:ln>
            <a:noFill/>
          </a:ln>
          <a:effectLst/>
        </c:spPr>
        <c:marker>
          <c:symbol val="none"/>
        </c:marker>
        <c:dLbl>
          <c:idx val="0"/>
          <c:delete val="1"/>
          <c:extLst>
            <c:ext xmlns:c15="http://schemas.microsoft.com/office/drawing/2012/chart" uri="{CE6537A1-D6FC-4f65-9D91-7224C49458BB}"/>
          </c:extLst>
        </c:dLbl>
      </c:pivotFmt>
      <c:pivotFmt>
        <c:idx val="56"/>
        <c:spPr>
          <a:solidFill>
            <a:srgbClr val="AFCA00"/>
          </a:solidFill>
          <a:ln>
            <a:noFill/>
          </a:ln>
          <a:effectLst/>
        </c:spPr>
        <c:marker>
          <c:symbol val="none"/>
        </c:marker>
        <c:dLbl>
          <c:idx val="0"/>
          <c:delete val="1"/>
          <c:extLst>
            <c:ext xmlns:c15="http://schemas.microsoft.com/office/drawing/2012/chart" uri="{CE6537A1-D6FC-4f65-9D91-7224C49458BB}"/>
          </c:extLst>
        </c:dLbl>
      </c:pivotFmt>
      <c:pivotFmt>
        <c:idx val="57"/>
        <c:spPr>
          <a:solidFill>
            <a:srgbClr val="003869"/>
          </a:solidFill>
          <a:ln>
            <a:noFill/>
          </a:ln>
          <a:effectLst/>
        </c:spPr>
        <c:marker>
          <c:symbol val="none"/>
        </c:marker>
        <c:dLbl>
          <c:idx val="0"/>
          <c:delete val="1"/>
          <c:extLst>
            <c:ext xmlns:c15="http://schemas.microsoft.com/office/drawing/2012/chart" uri="{CE6537A1-D6FC-4f65-9D91-7224C49458BB}"/>
          </c:extLst>
        </c:dLbl>
      </c:pivotFmt>
      <c:pivotFmt>
        <c:idx val="58"/>
        <c:spPr>
          <a:solidFill>
            <a:srgbClr val="C2C7CD"/>
          </a:solidFill>
          <a:ln>
            <a:noFill/>
          </a:ln>
          <a:effectLst/>
        </c:spPr>
        <c:marker>
          <c:symbol val="none"/>
        </c:marker>
        <c:dLbl>
          <c:idx val="0"/>
          <c:delete val="1"/>
          <c:extLst>
            <c:ext xmlns:c15="http://schemas.microsoft.com/office/drawing/2012/chart" uri="{CE6537A1-D6FC-4f65-9D91-7224C49458BB}"/>
          </c:extLst>
        </c:dLbl>
      </c:pivotFmt>
      <c:pivotFmt>
        <c:idx val="59"/>
        <c:spPr>
          <a:solidFill>
            <a:srgbClr val="B2E7ED"/>
          </a:solidFill>
          <a:ln>
            <a:noFill/>
          </a:ln>
          <a:effectLst/>
        </c:spPr>
        <c:marker>
          <c:symbol val="none"/>
        </c:marker>
        <c:dLbl>
          <c:idx val="0"/>
          <c:delete val="1"/>
          <c:extLst>
            <c:ext xmlns:c15="http://schemas.microsoft.com/office/drawing/2012/chart" uri="{CE6537A1-D6FC-4f65-9D91-7224C49458BB}"/>
          </c:extLst>
        </c:dLbl>
      </c:pivotFmt>
      <c:pivotFmt>
        <c:idx val="60"/>
        <c:spPr>
          <a:solidFill>
            <a:srgbClr val="66CEDB"/>
          </a:solidFill>
          <a:ln>
            <a:noFill/>
          </a:ln>
          <a:effectLst/>
        </c:spPr>
        <c:marker>
          <c:symbol val="none"/>
        </c:marker>
        <c:dLbl>
          <c:idx val="0"/>
          <c:delete val="1"/>
          <c:extLst>
            <c:ext xmlns:c15="http://schemas.microsoft.com/office/drawing/2012/chart" uri="{CE6537A1-D6FC-4f65-9D91-7224C49458BB}"/>
          </c:extLst>
        </c:dLbl>
      </c:pivotFmt>
      <c:pivotFmt>
        <c:idx val="61"/>
        <c:spPr>
          <a:solidFill>
            <a:srgbClr val="84909A"/>
          </a:solidFill>
          <a:ln>
            <a:noFill/>
          </a:ln>
          <a:effectLst/>
        </c:spPr>
        <c:marker>
          <c:symbol val="none"/>
        </c:marker>
        <c:dLbl>
          <c:idx val="0"/>
          <c:delete val="1"/>
          <c:extLst>
            <c:ext xmlns:c15="http://schemas.microsoft.com/office/drawing/2012/chart" uri="{CE6537A1-D6FC-4f65-9D91-7224C49458BB}"/>
          </c:extLst>
        </c:dLbl>
      </c:pivotFmt>
      <c:pivotFmt>
        <c:idx val="62"/>
        <c:spPr>
          <a:solidFill>
            <a:srgbClr val="00A754"/>
          </a:solidFill>
          <a:ln>
            <a:noFill/>
          </a:ln>
          <a:effectLst/>
        </c:spPr>
        <c:marker>
          <c:symbol val="none"/>
        </c:marker>
        <c:dLbl>
          <c:idx val="0"/>
          <c:delete val="1"/>
          <c:extLst>
            <c:ext xmlns:c15="http://schemas.microsoft.com/office/drawing/2012/chart" uri="{CE6537A1-D6FC-4f65-9D91-7224C49458BB}"/>
          </c:extLst>
        </c:dLbl>
      </c:pivotFmt>
      <c:pivotFmt>
        <c:idx val="63"/>
        <c:spPr>
          <a:solidFill>
            <a:srgbClr val="F7B2C3"/>
          </a:solidFill>
          <a:ln>
            <a:noFill/>
          </a:ln>
          <a:effectLst/>
        </c:spPr>
        <c:marker>
          <c:symbol val="none"/>
        </c:marker>
        <c:dLbl>
          <c:idx val="0"/>
          <c:delete val="1"/>
          <c:extLst>
            <c:ext xmlns:c15="http://schemas.microsoft.com/office/drawing/2012/chart" uri="{CE6537A1-D6FC-4f65-9D91-7224C49458BB}"/>
          </c:extLst>
        </c:dLbl>
      </c:pivotFmt>
      <c:pivotFmt>
        <c:idx val="64"/>
        <c:spPr>
          <a:solidFill>
            <a:srgbClr val="FFDD00"/>
          </a:solidFill>
          <a:ln>
            <a:noFill/>
          </a:ln>
          <a:effectLst/>
        </c:spPr>
        <c:marker>
          <c:symbol val="none"/>
        </c:marker>
        <c:dLbl>
          <c:idx val="0"/>
          <c:delete val="1"/>
          <c:extLst>
            <c:ext xmlns:c15="http://schemas.microsoft.com/office/drawing/2012/chart" uri="{CE6537A1-D6FC-4f65-9D91-7224C49458BB}"/>
          </c:extLst>
        </c:dLbl>
      </c:pivotFmt>
      <c:pivotFmt>
        <c:idx val="65"/>
        <c:spPr>
          <a:solidFill>
            <a:srgbClr val="FFF5B2"/>
          </a:solidFill>
          <a:ln>
            <a:noFill/>
          </a:ln>
          <a:effectLst/>
        </c:spPr>
        <c:marker>
          <c:symbol val="none"/>
        </c:marker>
        <c:dLbl>
          <c:idx val="0"/>
          <c:delete val="1"/>
          <c:extLst>
            <c:ext xmlns:c15="http://schemas.microsoft.com/office/drawing/2012/chart" uri="{CE6537A1-D6FC-4f65-9D91-7224C49458BB}"/>
          </c:extLst>
        </c:dLbl>
      </c:pivotFmt>
      <c:pivotFmt>
        <c:idx val="66"/>
        <c:spPr>
          <a:solidFill>
            <a:srgbClr val="F39200"/>
          </a:solidFill>
          <a:ln>
            <a:noFill/>
          </a:ln>
          <a:effectLst/>
        </c:spPr>
        <c:marker>
          <c:symbol val="none"/>
        </c:marker>
        <c:dLbl>
          <c:idx val="0"/>
          <c:delete val="1"/>
          <c:extLst>
            <c:ext xmlns:c15="http://schemas.microsoft.com/office/drawing/2012/chart" uri="{CE6537A1-D6FC-4f65-9D91-7224C49458BB}"/>
          </c:extLst>
        </c:dLbl>
      </c:pivotFmt>
      <c:pivotFmt>
        <c:idx val="67"/>
        <c:spPr>
          <a:solidFill>
            <a:srgbClr val="FBDEB2"/>
          </a:solidFill>
          <a:ln>
            <a:noFill/>
          </a:ln>
          <a:effectLst/>
        </c:spPr>
        <c:marker>
          <c:symbol val="none"/>
        </c:marker>
        <c:dLbl>
          <c:idx val="0"/>
          <c:delete val="1"/>
          <c:extLst>
            <c:ext xmlns:c15="http://schemas.microsoft.com/office/drawing/2012/chart" uri="{CE6537A1-D6FC-4f65-9D91-7224C49458BB}"/>
          </c:extLst>
        </c:dLbl>
      </c:pivotFmt>
      <c:pivotFmt>
        <c:idx val="68"/>
        <c:spPr>
          <a:solidFill>
            <a:srgbClr val="E40038"/>
          </a:solidFill>
          <a:ln>
            <a:noFill/>
          </a:ln>
          <a:effectLst/>
        </c:spPr>
        <c:marker>
          <c:symbol val="none"/>
        </c:marker>
        <c:dLbl>
          <c:idx val="0"/>
          <c:delete val="1"/>
          <c:extLst>
            <c:ext xmlns:c15="http://schemas.microsoft.com/office/drawing/2012/chart" uri="{CE6537A1-D6FC-4f65-9D91-7224C49458BB}"/>
          </c:extLst>
        </c:dLbl>
      </c:pivotFmt>
      <c:pivotFmt>
        <c:idx val="69"/>
        <c:spPr>
          <a:solidFill>
            <a:srgbClr val="EF6688"/>
          </a:solidFill>
          <a:ln>
            <a:noFill/>
          </a:ln>
          <a:effectLst/>
        </c:spPr>
        <c:marker>
          <c:symbol val="none"/>
        </c:marker>
        <c:dLbl>
          <c:idx val="0"/>
          <c:delete val="1"/>
          <c:extLst>
            <c:ext xmlns:c15="http://schemas.microsoft.com/office/drawing/2012/chart" uri="{CE6537A1-D6FC-4f65-9D91-7224C49458BB}"/>
          </c:extLst>
        </c:dLbl>
      </c:pivotFmt>
      <c:pivotFmt>
        <c:idx val="70"/>
        <c:spPr>
          <a:solidFill>
            <a:srgbClr val="AFCA00"/>
          </a:solidFill>
          <a:ln>
            <a:noFill/>
          </a:ln>
          <a:effectLst/>
        </c:spPr>
        <c:marker>
          <c:symbol val="none"/>
        </c:marker>
        <c:dLbl>
          <c:idx val="0"/>
          <c:delete val="1"/>
          <c:extLst>
            <c:ext xmlns:c15="http://schemas.microsoft.com/office/drawing/2012/chart" uri="{CE6537A1-D6FC-4f65-9D91-7224C49458BB}"/>
          </c:extLst>
        </c:dLbl>
      </c:pivotFmt>
      <c:pivotFmt>
        <c:idx val="71"/>
        <c:spPr>
          <a:solidFill>
            <a:srgbClr val="B2E7ED"/>
          </a:solidFill>
        </c:spPr>
        <c:marker>
          <c:symbol val="none"/>
        </c:marker>
        <c:dLbl>
          <c:idx val="0"/>
          <c:delete val="1"/>
          <c:extLst>
            <c:ext xmlns:c15="http://schemas.microsoft.com/office/drawing/2012/chart" uri="{CE6537A1-D6FC-4f65-9D91-7224C49458BB}"/>
          </c:extLst>
        </c:dLbl>
      </c:pivotFmt>
      <c:pivotFmt>
        <c:idx val="72"/>
        <c:spPr>
          <a:solidFill>
            <a:srgbClr val="66CEDB"/>
          </a:solidFill>
        </c:spPr>
        <c:marker>
          <c:symbol val="none"/>
        </c:marker>
        <c:dLbl>
          <c:idx val="0"/>
          <c:delete val="1"/>
          <c:extLst>
            <c:ext xmlns:c15="http://schemas.microsoft.com/office/drawing/2012/chart" uri="{CE6537A1-D6FC-4f65-9D91-7224C49458BB}"/>
          </c:extLst>
        </c:dLbl>
      </c:pivotFmt>
      <c:pivotFmt>
        <c:idx val="73"/>
        <c:spPr>
          <a:solidFill>
            <a:srgbClr val="E40038"/>
          </a:solidFill>
        </c:spPr>
        <c:marker>
          <c:symbol val="none"/>
        </c:marker>
        <c:dLbl>
          <c:idx val="0"/>
          <c:delete val="1"/>
          <c:extLst>
            <c:ext xmlns:c15="http://schemas.microsoft.com/office/drawing/2012/chart" uri="{CE6537A1-D6FC-4f65-9D91-7224C49458BB}"/>
          </c:extLst>
        </c:dLbl>
      </c:pivotFmt>
      <c:pivotFmt>
        <c:idx val="74"/>
        <c:spPr>
          <a:solidFill>
            <a:srgbClr val="B2C3D2"/>
          </a:solidFill>
        </c:spPr>
        <c:marker>
          <c:symbol val="none"/>
        </c:marker>
        <c:dLbl>
          <c:idx val="0"/>
          <c:delete val="1"/>
          <c:extLst>
            <c:ext xmlns:c15="http://schemas.microsoft.com/office/drawing/2012/chart" uri="{CE6537A1-D6FC-4f65-9D91-7224C49458BB}"/>
          </c:extLst>
        </c:dLbl>
      </c:pivotFmt>
      <c:pivotFmt>
        <c:idx val="75"/>
        <c:spPr>
          <a:solidFill>
            <a:srgbClr val="F7B2C3"/>
          </a:solidFill>
        </c:spPr>
        <c:marker>
          <c:symbol val="none"/>
        </c:marker>
        <c:dLbl>
          <c:idx val="0"/>
          <c:delete val="1"/>
          <c:extLst>
            <c:ext xmlns:c15="http://schemas.microsoft.com/office/drawing/2012/chart" uri="{CE6537A1-D6FC-4f65-9D91-7224C49458BB}"/>
          </c:extLst>
        </c:dLbl>
      </c:pivotFmt>
      <c:pivotFmt>
        <c:idx val="76"/>
        <c:marker>
          <c:symbol val="none"/>
        </c:marker>
        <c:dLbl>
          <c:idx val="0"/>
          <c:delete val="1"/>
          <c:extLst>
            <c:ext xmlns:c15="http://schemas.microsoft.com/office/drawing/2012/chart" uri="{CE6537A1-D6FC-4f65-9D91-7224C49458BB}"/>
          </c:extLst>
        </c:dLbl>
      </c:pivotFmt>
    </c:pivotFmts>
    <c:plotArea>
      <c:layout/>
      <c:barChart>
        <c:barDir val="bar"/>
        <c:grouping val="stacked"/>
        <c:varyColors val="0"/>
        <c:ser>
          <c:idx val="0"/>
          <c:order val="0"/>
          <c:tx>
            <c:strRef>
              <c:f>'pivot Db pTH'!$B$5:$B$6</c:f>
              <c:strCache>
                <c:ptCount val="1"/>
                <c:pt idx="0">
                  <c:v>Aminoglykoside</c:v>
                </c:pt>
              </c:strCache>
            </c:strRef>
          </c:tx>
          <c:spPr>
            <a:solidFill>
              <a:srgbClr val="003869"/>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pTH'!$B$7:$B$20</c:f>
              <c:numCache>
                <c:formatCode>General</c:formatCode>
                <c:ptCount val="10"/>
                <c:pt idx="0">
                  <c:v>1.9871365989684258</c:v>
                </c:pt>
                <c:pt idx="1">
                  <c:v>0.1523225019489711</c:v>
                </c:pt>
                <c:pt idx="2">
                  <c:v>5.349235366366098E-2</c:v>
                </c:pt>
                <c:pt idx="3">
                  <c:v>17.306487304300099</c:v>
                </c:pt>
                <c:pt idx="4">
                  <c:v>0.11417763886998113</c:v>
                </c:pt>
                <c:pt idx="5">
                  <c:v>2.3005784722805984</c:v>
                </c:pt>
                <c:pt idx="6">
                  <c:v>4.4735063080967183</c:v>
                </c:pt>
                <c:pt idx="7">
                  <c:v>9.7890816711346196E-2</c:v>
                </c:pt>
                <c:pt idx="8">
                  <c:v>1.0896006223143426</c:v>
                </c:pt>
                <c:pt idx="9">
                  <c:v>0.47359452442396266</c:v>
                </c:pt>
              </c:numCache>
            </c:numRef>
          </c:val>
          <c:extLst>
            <c:ext xmlns:c16="http://schemas.microsoft.com/office/drawing/2014/chart" uri="{C3380CC4-5D6E-409C-BE32-E72D297353CC}">
              <c16:uniqueId val="{00000051-228A-41F6-84FD-611A27FD5B2A}"/>
            </c:ext>
          </c:extLst>
        </c:ser>
        <c:ser>
          <c:idx val="1"/>
          <c:order val="1"/>
          <c:tx>
            <c:strRef>
              <c:f>'pivot Db pTH'!$C$5:$C$6</c:f>
              <c:strCache>
                <c:ptCount val="1"/>
                <c:pt idx="0">
                  <c:v>Ceph. 1. Gen.</c:v>
                </c:pt>
              </c:strCache>
            </c:strRef>
          </c:tx>
          <c:spPr>
            <a:solidFill>
              <a:srgbClr val="B2C3D2"/>
            </a:solidFill>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pTH'!$C$7:$C$20</c:f>
              <c:numCache>
                <c:formatCode>General</c:formatCode>
                <c:ptCount val="10"/>
                <c:pt idx="4">
                  <c:v>6.7288658601305065E-7</c:v>
                </c:pt>
                <c:pt idx="7">
                  <c:v>2.0677218310838263E-4</c:v>
                </c:pt>
                <c:pt idx="8">
                  <c:v>0.77477330149574142</c:v>
                </c:pt>
                <c:pt idx="9">
                  <c:v>6.2461161238263339E-5</c:v>
                </c:pt>
              </c:numCache>
            </c:numRef>
          </c:val>
          <c:extLst>
            <c:ext xmlns:c16="http://schemas.microsoft.com/office/drawing/2014/chart" uri="{C3380CC4-5D6E-409C-BE32-E72D297353CC}">
              <c16:uniqueId val="{0000000A-9496-4F04-9C6E-699926FE4264}"/>
            </c:ext>
          </c:extLst>
        </c:ser>
        <c:ser>
          <c:idx val="2"/>
          <c:order val="2"/>
          <c:tx>
            <c:strRef>
              <c:f>'pivot Db pTH'!$D$5:$D$6</c:f>
              <c:strCache>
                <c:ptCount val="1"/>
                <c:pt idx="0">
                  <c:v>Ceph. 3. Gen.</c:v>
                </c:pt>
              </c:strCache>
            </c:strRef>
          </c:tx>
          <c:spPr>
            <a:solidFill>
              <a:srgbClr val="B2E7ED"/>
            </a:solidFill>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pTH'!$D$7:$D$20</c:f>
              <c:numCache>
                <c:formatCode>General</c:formatCode>
                <c:ptCount val="10"/>
                <c:pt idx="4">
                  <c:v>2.481157138158789E-3</c:v>
                </c:pt>
                <c:pt idx="5">
                  <c:v>6.9761600428340551E-2</c:v>
                </c:pt>
                <c:pt idx="6">
                  <c:v>8.5844672321063076</c:v>
                </c:pt>
                <c:pt idx="7">
                  <c:v>7.0360924990904225E-2</c:v>
                </c:pt>
                <c:pt idx="8">
                  <c:v>0.38959376835891735</c:v>
                </c:pt>
                <c:pt idx="9">
                  <c:v>2.7105990144260145E-2</c:v>
                </c:pt>
              </c:numCache>
            </c:numRef>
          </c:val>
          <c:extLst>
            <c:ext xmlns:c16="http://schemas.microsoft.com/office/drawing/2014/chart" uri="{C3380CC4-5D6E-409C-BE32-E72D297353CC}">
              <c16:uniqueId val="{0000000B-9496-4F04-9C6E-699926FE4264}"/>
            </c:ext>
          </c:extLst>
        </c:ser>
        <c:ser>
          <c:idx val="3"/>
          <c:order val="3"/>
          <c:tx>
            <c:strRef>
              <c:f>'pivot Db pTH'!$E$5:$E$6</c:f>
              <c:strCache>
                <c:ptCount val="1"/>
                <c:pt idx="0">
                  <c:v>Ceph. 4. Gen.</c:v>
                </c:pt>
              </c:strCache>
            </c:strRef>
          </c:tx>
          <c:spPr>
            <a:solidFill>
              <a:srgbClr val="66CEDB"/>
            </a:solidFill>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pTH'!$E$7:$E$20</c:f>
              <c:numCache>
                <c:formatCode>General</c:formatCode>
                <c:ptCount val="10"/>
                <c:pt idx="4">
                  <c:v>5.0596585357607993E-3</c:v>
                </c:pt>
                <c:pt idx="5">
                  <c:v>3.5242271429712493E-2</c:v>
                </c:pt>
                <c:pt idx="6">
                  <c:v>0.52629362555083159</c:v>
                </c:pt>
                <c:pt idx="7">
                  <c:v>6.3060650620218858E-2</c:v>
                </c:pt>
                <c:pt idx="8">
                  <c:v>0.27539514266087728</c:v>
                </c:pt>
                <c:pt idx="9">
                  <c:v>5.276783516402872E-2</c:v>
                </c:pt>
              </c:numCache>
            </c:numRef>
          </c:val>
          <c:extLst>
            <c:ext xmlns:c16="http://schemas.microsoft.com/office/drawing/2014/chart" uri="{C3380CC4-5D6E-409C-BE32-E72D297353CC}">
              <c16:uniqueId val="{0000000C-9496-4F04-9C6E-699926FE4264}"/>
            </c:ext>
          </c:extLst>
        </c:ser>
        <c:ser>
          <c:idx val="4"/>
          <c:order val="4"/>
          <c:tx>
            <c:strRef>
              <c:f>'pivot Db pTH'!$F$5:$F$6</c:f>
              <c:strCache>
                <c:ptCount val="1"/>
                <c:pt idx="0">
                  <c:v>Fenicole</c:v>
                </c:pt>
              </c:strCache>
            </c:strRef>
          </c:tx>
          <c:spPr>
            <a:solidFill>
              <a:srgbClr val="84909A"/>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pTH'!$F$7:$F$20</c:f>
              <c:numCache>
                <c:formatCode>General</c:formatCode>
                <c:ptCount val="10"/>
                <c:pt idx="0">
                  <c:v>0.26968049433010544</c:v>
                </c:pt>
                <c:pt idx="4">
                  <c:v>0.11358931169827707</c:v>
                </c:pt>
                <c:pt idx="5">
                  <c:v>0.32980990020110401</c:v>
                </c:pt>
                <c:pt idx="6">
                  <c:v>0.28997528215262158</c:v>
                </c:pt>
                <c:pt idx="7">
                  <c:v>0.13377106114414156</c:v>
                </c:pt>
                <c:pt idx="8">
                  <c:v>1.1272753251368364E-2</c:v>
                </c:pt>
                <c:pt idx="9">
                  <c:v>0.79352489995263975</c:v>
                </c:pt>
              </c:numCache>
            </c:numRef>
          </c:val>
          <c:extLst>
            <c:ext xmlns:c16="http://schemas.microsoft.com/office/drawing/2014/chart" uri="{C3380CC4-5D6E-409C-BE32-E72D297353CC}">
              <c16:uniqueId val="{0000000B-4A2D-486D-BCD7-4AB837B59B72}"/>
            </c:ext>
          </c:extLst>
        </c:ser>
        <c:ser>
          <c:idx val="5"/>
          <c:order val="5"/>
          <c:tx>
            <c:strRef>
              <c:f>'pivot Db pTH'!$G$5:$G$6</c:f>
              <c:strCache>
                <c:ptCount val="1"/>
                <c:pt idx="0">
                  <c:v>Fluorchinolone</c:v>
                </c:pt>
              </c:strCache>
            </c:strRef>
          </c:tx>
          <c:spPr>
            <a:solidFill>
              <a:srgbClr val="00A754"/>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pTH'!$G$7:$G$20</c:f>
              <c:numCache>
                <c:formatCode>General</c:formatCode>
                <c:ptCount val="10"/>
                <c:pt idx="0">
                  <c:v>12.434439103276949</c:v>
                </c:pt>
                <c:pt idx="2">
                  <c:v>1.523081301760232</c:v>
                </c:pt>
                <c:pt idx="3">
                  <c:v>2.139771189661229</c:v>
                </c:pt>
                <c:pt idx="4">
                  <c:v>0.25115200238749846</c:v>
                </c:pt>
                <c:pt idx="5">
                  <c:v>1.259311799009017</c:v>
                </c:pt>
                <c:pt idx="6">
                  <c:v>6.306288656724476</c:v>
                </c:pt>
                <c:pt idx="7">
                  <c:v>0.94183999621692616</c:v>
                </c:pt>
                <c:pt idx="8">
                  <c:v>0.40348155061643154</c:v>
                </c:pt>
                <c:pt idx="9">
                  <c:v>1.0001722673265687</c:v>
                </c:pt>
              </c:numCache>
            </c:numRef>
          </c:val>
          <c:extLst>
            <c:ext xmlns:c16="http://schemas.microsoft.com/office/drawing/2014/chart" uri="{C3380CC4-5D6E-409C-BE32-E72D297353CC}">
              <c16:uniqueId val="{0000000C-4A2D-486D-BCD7-4AB837B59B72}"/>
            </c:ext>
          </c:extLst>
        </c:ser>
        <c:ser>
          <c:idx val="6"/>
          <c:order val="6"/>
          <c:tx>
            <c:strRef>
              <c:f>'pivot Db pTH'!$H$5:$H$6</c:f>
              <c:strCache>
                <c:ptCount val="1"/>
                <c:pt idx="0">
                  <c:v>Folsäureantag.</c:v>
                </c:pt>
              </c:strCache>
            </c:strRef>
          </c:tx>
          <c:spPr>
            <a:solidFill>
              <a:srgbClr val="F7B2C3"/>
            </a:solidFill>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pTH'!$H$7:$H$20</c:f>
              <c:numCache>
                <c:formatCode>General</c:formatCode>
                <c:ptCount val="10"/>
                <c:pt idx="0">
                  <c:v>0.17370651130899195</c:v>
                </c:pt>
                <c:pt idx="2">
                  <c:v>0.19001674489962633</c:v>
                </c:pt>
                <c:pt idx="3">
                  <c:v>2.0410187455403412</c:v>
                </c:pt>
                <c:pt idx="4">
                  <c:v>3.6963454533926243E-2</c:v>
                </c:pt>
                <c:pt idx="5">
                  <c:v>0.3389895187613004</c:v>
                </c:pt>
                <c:pt idx="6">
                  <c:v>0.15142781798641225</c:v>
                </c:pt>
                <c:pt idx="7">
                  <c:v>0.31557286781044153</c:v>
                </c:pt>
                <c:pt idx="8">
                  <c:v>6.0816546796238408E-2</c:v>
                </c:pt>
                <c:pt idx="9">
                  <c:v>0.90666629357802886</c:v>
                </c:pt>
              </c:numCache>
            </c:numRef>
          </c:val>
          <c:extLst>
            <c:ext xmlns:c16="http://schemas.microsoft.com/office/drawing/2014/chart" uri="{C3380CC4-5D6E-409C-BE32-E72D297353CC}">
              <c16:uniqueId val="{0000000D-4A2D-486D-BCD7-4AB837B59B72}"/>
            </c:ext>
          </c:extLst>
        </c:ser>
        <c:ser>
          <c:idx val="7"/>
          <c:order val="7"/>
          <c:tx>
            <c:strRef>
              <c:f>'pivot Db pTH'!$I$5:$I$6</c:f>
              <c:strCache>
                <c:ptCount val="1"/>
                <c:pt idx="0">
                  <c:v>Lincosamide</c:v>
                </c:pt>
              </c:strCache>
            </c:strRef>
          </c:tx>
          <c:spPr>
            <a:solidFill>
              <a:srgbClr val="FFDD00"/>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pTH'!$I$7:$I$20</c:f>
              <c:numCache>
                <c:formatCode>General</c:formatCode>
                <c:ptCount val="10"/>
                <c:pt idx="0">
                  <c:v>1.238016904297087</c:v>
                </c:pt>
                <c:pt idx="3">
                  <c:v>18.296009547398146</c:v>
                </c:pt>
                <c:pt idx="4">
                  <c:v>0.57618702668440602</c:v>
                </c:pt>
                <c:pt idx="5">
                  <c:v>0.52299977757022542</c:v>
                </c:pt>
                <c:pt idx="6">
                  <c:v>0.27653944329232488</c:v>
                </c:pt>
                <c:pt idx="7">
                  <c:v>0.20445065855842459</c:v>
                </c:pt>
                <c:pt idx="8">
                  <c:v>2.5145563360839101E-2</c:v>
                </c:pt>
                <c:pt idx="9">
                  <c:v>5.8287032601030436E-2</c:v>
                </c:pt>
              </c:numCache>
            </c:numRef>
          </c:val>
          <c:extLst>
            <c:ext xmlns:c16="http://schemas.microsoft.com/office/drawing/2014/chart" uri="{C3380CC4-5D6E-409C-BE32-E72D297353CC}">
              <c16:uniqueId val="{0000000E-4A2D-486D-BCD7-4AB837B59B72}"/>
            </c:ext>
          </c:extLst>
        </c:ser>
        <c:ser>
          <c:idx val="8"/>
          <c:order val="8"/>
          <c:tx>
            <c:strRef>
              <c:f>'pivot Db pTH'!$J$5:$J$6</c:f>
              <c:strCache>
                <c:ptCount val="1"/>
                <c:pt idx="0">
                  <c:v>Makrolide</c:v>
                </c:pt>
              </c:strCache>
            </c:strRef>
          </c:tx>
          <c:spPr>
            <a:solidFill>
              <a:srgbClr val="FFF5B2"/>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pTH'!$J$7:$J$20</c:f>
              <c:numCache>
                <c:formatCode>General</c:formatCode>
                <c:ptCount val="10"/>
                <c:pt idx="0">
                  <c:v>3.7772805687029862</c:v>
                </c:pt>
                <c:pt idx="1">
                  <c:v>0.31148343102498416</c:v>
                </c:pt>
                <c:pt idx="2">
                  <c:v>1.5122912565174804</c:v>
                </c:pt>
                <c:pt idx="3">
                  <c:v>0.5298745791905225</c:v>
                </c:pt>
                <c:pt idx="4">
                  <c:v>1.5824377019212101</c:v>
                </c:pt>
                <c:pt idx="5">
                  <c:v>2.3969689210881433</c:v>
                </c:pt>
                <c:pt idx="6">
                  <c:v>21.255304684283406</c:v>
                </c:pt>
                <c:pt idx="7">
                  <c:v>0.99150991808478472</c:v>
                </c:pt>
                <c:pt idx="8">
                  <c:v>3.0298212182182625E-2</c:v>
                </c:pt>
                <c:pt idx="9">
                  <c:v>3.4907561489570926</c:v>
                </c:pt>
              </c:numCache>
            </c:numRef>
          </c:val>
          <c:extLst>
            <c:ext xmlns:c16="http://schemas.microsoft.com/office/drawing/2014/chart" uri="{C3380CC4-5D6E-409C-BE32-E72D297353CC}">
              <c16:uniqueId val="{0000000F-4A2D-486D-BCD7-4AB837B59B72}"/>
            </c:ext>
          </c:extLst>
        </c:ser>
        <c:ser>
          <c:idx val="9"/>
          <c:order val="9"/>
          <c:tx>
            <c:strRef>
              <c:f>'pivot Db pTH'!$K$5:$K$6</c:f>
              <c:strCache>
                <c:ptCount val="1"/>
                <c:pt idx="0">
                  <c:v>Penicilline</c:v>
                </c:pt>
              </c:strCache>
            </c:strRef>
          </c:tx>
          <c:spPr>
            <a:solidFill>
              <a:srgbClr val="F39200"/>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pTH'!$K$7:$K$20</c:f>
              <c:numCache>
                <c:formatCode>General</c:formatCode>
                <c:ptCount val="10"/>
                <c:pt idx="0">
                  <c:v>22.770304571372613</c:v>
                </c:pt>
                <c:pt idx="1">
                  <c:v>0.11760044481945878</c:v>
                </c:pt>
                <c:pt idx="2">
                  <c:v>1.2722484631176265</c:v>
                </c:pt>
                <c:pt idx="3">
                  <c:v>2.565828163588455</c:v>
                </c:pt>
                <c:pt idx="4">
                  <c:v>2.0630258622013367</c:v>
                </c:pt>
                <c:pt idx="5">
                  <c:v>10.759876478860388</c:v>
                </c:pt>
                <c:pt idx="6">
                  <c:v>20.933195908370994</c:v>
                </c:pt>
                <c:pt idx="7">
                  <c:v>1.7964180768055833</c:v>
                </c:pt>
                <c:pt idx="8">
                  <c:v>2.8216061038284401</c:v>
                </c:pt>
                <c:pt idx="9">
                  <c:v>3.7064776153757393</c:v>
                </c:pt>
              </c:numCache>
            </c:numRef>
          </c:val>
          <c:extLst>
            <c:ext xmlns:c16="http://schemas.microsoft.com/office/drawing/2014/chart" uri="{C3380CC4-5D6E-409C-BE32-E72D297353CC}">
              <c16:uniqueId val="{00000010-4A2D-486D-BCD7-4AB837B59B72}"/>
            </c:ext>
          </c:extLst>
        </c:ser>
        <c:ser>
          <c:idx val="10"/>
          <c:order val="10"/>
          <c:tx>
            <c:strRef>
              <c:f>'pivot Db pTH'!$L$5:$L$6</c:f>
              <c:strCache>
                <c:ptCount val="1"/>
                <c:pt idx="0">
                  <c:v>Pleuromutiline</c:v>
                </c:pt>
              </c:strCache>
            </c:strRef>
          </c:tx>
          <c:spPr>
            <a:solidFill>
              <a:srgbClr val="FBDEB2"/>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pTH'!$L$7:$L$20</c:f>
              <c:numCache>
                <c:formatCode>General</c:formatCode>
                <c:ptCount val="10"/>
                <c:pt idx="0">
                  <c:v>1.0735733893302626</c:v>
                </c:pt>
                <c:pt idx="1">
                  <c:v>5.2739229959870688E-2</c:v>
                </c:pt>
                <c:pt idx="3">
                  <c:v>9.0378786610027812E-3</c:v>
                </c:pt>
                <c:pt idx="4">
                  <c:v>0.55170449684337852</c:v>
                </c:pt>
                <c:pt idx="5">
                  <c:v>0.41284044789569074</c:v>
                </c:pt>
                <c:pt idx="6">
                  <c:v>1.6000956398194571E-2</c:v>
                </c:pt>
                <c:pt idx="7">
                  <c:v>4.6949448635197469E-2</c:v>
                </c:pt>
                <c:pt idx="9">
                  <c:v>4.3076662922940242E-6</c:v>
                </c:pt>
              </c:numCache>
            </c:numRef>
          </c:val>
          <c:extLst>
            <c:ext xmlns:c16="http://schemas.microsoft.com/office/drawing/2014/chart" uri="{C3380CC4-5D6E-409C-BE32-E72D297353CC}">
              <c16:uniqueId val="{00000011-4A2D-486D-BCD7-4AB837B59B72}"/>
            </c:ext>
          </c:extLst>
        </c:ser>
        <c:ser>
          <c:idx val="11"/>
          <c:order val="11"/>
          <c:tx>
            <c:strRef>
              <c:f>'pivot Db pTH'!$M$5:$M$6</c:f>
              <c:strCache>
                <c:ptCount val="1"/>
                <c:pt idx="0">
                  <c:v>Polypeptid-AB</c:v>
                </c:pt>
              </c:strCache>
            </c:strRef>
          </c:tx>
          <c:spPr>
            <a:solidFill>
              <a:srgbClr val="E40038"/>
            </a:solidFill>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pTH'!$M$7:$M$20</c:f>
              <c:numCache>
                <c:formatCode>General</c:formatCode>
                <c:ptCount val="10"/>
                <c:pt idx="0">
                  <c:v>10.669571217151242</c:v>
                </c:pt>
                <c:pt idx="1">
                  <c:v>2.7300708986527171</c:v>
                </c:pt>
                <c:pt idx="2">
                  <c:v>0.13806432079400552</c:v>
                </c:pt>
                <c:pt idx="3">
                  <c:v>6.4100605340775196</c:v>
                </c:pt>
                <c:pt idx="4">
                  <c:v>0.46525486934911831</c:v>
                </c:pt>
                <c:pt idx="5">
                  <c:v>11.975517460366266</c:v>
                </c:pt>
                <c:pt idx="6">
                  <c:v>2.0390593355842763</c:v>
                </c:pt>
                <c:pt idx="7">
                  <c:v>0.24178236262951019</c:v>
                </c:pt>
                <c:pt idx="8">
                  <c:v>6.5081060537896878E-4</c:v>
                </c:pt>
                <c:pt idx="9">
                  <c:v>0.34485991727875576</c:v>
                </c:pt>
              </c:numCache>
            </c:numRef>
          </c:val>
          <c:extLst>
            <c:ext xmlns:c16="http://schemas.microsoft.com/office/drawing/2014/chart" uri="{C3380CC4-5D6E-409C-BE32-E72D297353CC}">
              <c16:uniqueId val="{00000012-4A2D-486D-BCD7-4AB837B59B72}"/>
            </c:ext>
          </c:extLst>
        </c:ser>
        <c:ser>
          <c:idx val="12"/>
          <c:order val="12"/>
          <c:tx>
            <c:strRef>
              <c:f>'pivot Db pTH'!$N$5:$N$6</c:f>
              <c:strCache>
                <c:ptCount val="1"/>
                <c:pt idx="0">
                  <c:v>Sulfonamide</c:v>
                </c:pt>
              </c:strCache>
            </c:strRef>
          </c:tx>
          <c:spPr>
            <a:solidFill>
              <a:srgbClr val="EF6688"/>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pTH'!$N$7:$N$20</c:f>
              <c:numCache>
                <c:formatCode>General</c:formatCode>
                <c:ptCount val="10"/>
                <c:pt idx="0">
                  <c:v>3.407650044137625</c:v>
                </c:pt>
                <c:pt idx="2">
                  <c:v>0.19776908437217972</c:v>
                </c:pt>
                <c:pt idx="3">
                  <c:v>2.0469204445101106</c:v>
                </c:pt>
                <c:pt idx="4">
                  <c:v>3.8142949954030891E-2</c:v>
                </c:pt>
                <c:pt idx="5">
                  <c:v>0.34001392162246735</c:v>
                </c:pt>
                <c:pt idx="6">
                  <c:v>0.15142781798641225</c:v>
                </c:pt>
                <c:pt idx="7">
                  <c:v>0.31557286781044153</c:v>
                </c:pt>
                <c:pt idx="8">
                  <c:v>6.1180338138060626E-2</c:v>
                </c:pt>
                <c:pt idx="9">
                  <c:v>2.1148902274898145</c:v>
                </c:pt>
              </c:numCache>
            </c:numRef>
          </c:val>
          <c:extLst>
            <c:ext xmlns:c16="http://schemas.microsoft.com/office/drawing/2014/chart" uri="{C3380CC4-5D6E-409C-BE32-E72D297353CC}">
              <c16:uniqueId val="{00000013-4A2D-486D-BCD7-4AB837B59B72}"/>
            </c:ext>
          </c:extLst>
        </c:ser>
        <c:ser>
          <c:idx val="13"/>
          <c:order val="13"/>
          <c:tx>
            <c:strRef>
              <c:f>'pivot Db pTH'!$O$5:$O$6</c:f>
              <c:strCache>
                <c:ptCount val="1"/>
                <c:pt idx="0">
                  <c:v>Tetrazykline</c:v>
                </c:pt>
              </c:strCache>
            </c:strRef>
          </c:tx>
          <c:spPr>
            <a:solidFill>
              <a:srgbClr val="AFCA00"/>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pTH'!$O$7:$O$20</c:f>
              <c:numCache>
                <c:formatCode>General</c:formatCode>
                <c:ptCount val="10"/>
                <c:pt idx="0">
                  <c:v>3.219972989425671</c:v>
                </c:pt>
                <c:pt idx="3">
                  <c:v>0.22188135296223432</c:v>
                </c:pt>
                <c:pt idx="4">
                  <c:v>2.0826149364933486</c:v>
                </c:pt>
                <c:pt idx="5">
                  <c:v>4.4855260064999065</c:v>
                </c:pt>
                <c:pt idx="6">
                  <c:v>0.66697287913627412</c:v>
                </c:pt>
                <c:pt idx="7">
                  <c:v>2.9478626296038239</c:v>
                </c:pt>
                <c:pt idx="8">
                  <c:v>0.34947605695460715</c:v>
                </c:pt>
                <c:pt idx="9">
                  <c:v>7.6665421607959621</c:v>
                </c:pt>
              </c:numCache>
            </c:numRef>
          </c:val>
          <c:extLst>
            <c:ext xmlns:c16="http://schemas.microsoft.com/office/drawing/2014/chart" uri="{C3380CC4-5D6E-409C-BE32-E72D297353CC}">
              <c16:uniqueId val="{00000014-4A2D-486D-BCD7-4AB837B59B72}"/>
            </c:ext>
          </c:extLst>
        </c:ser>
        <c:dLbls>
          <c:showLegendKey val="0"/>
          <c:showVal val="0"/>
          <c:showCatName val="0"/>
          <c:showSerName val="0"/>
          <c:showPercent val="0"/>
          <c:showBubbleSize val="0"/>
        </c:dLbls>
        <c:gapWidth val="219"/>
        <c:overlap val="100"/>
        <c:axId val="877962511"/>
        <c:axId val="877965423"/>
      </c:barChart>
      <c:catAx>
        <c:axId val="8779625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900"/>
            </a:pPr>
            <a:endParaRPr lang="de-DE"/>
          </a:p>
        </c:txPr>
        <c:crossAx val="877965423"/>
        <c:crosses val="autoZero"/>
        <c:auto val="1"/>
        <c:lblAlgn val="ctr"/>
        <c:lblOffset val="100"/>
        <c:noMultiLvlLbl val="0"/>
      </c:catAx>
      <c:valAx>
        <c:axId val="87796542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vert="horz"/>
              <a:lstStyle/>
              <a:p>
                <a:pPr>
                  <a:defRPr/>
                </a:pPr>
                <a:r>
                  <a:rPr lang="en-GB" b="0"/>
                  <a:t>Populationsweite Therapiehäufigkeit [d]</a:t>
                </a:r>
              </a:p>
            </c:rich>
          </c:tx>
          <c:overlay val="0"/>
          <c:spPr>
            <a:noFill/>
            <a:ln>
              <a:noFill/>
            </a:ln>
            <a:effectLst/>
          </c:spPr>
        </c:title>
        <c:numFmt formatCode="General" sourceLinked="1"/>
        <c:majorTickMark val="none"/>
        <c:minorTickMark val="none"/>
        <c:tickLblPos val="nextTo"/>
        <c:spPr>
          <a:noFill/>
          <a:ln>
            <a:solidFill>
              <a:schemeClr val="bg1">
                <a:lumMod val="85000"/>
              </a:schemeClr>
            </a:solidFill>
          </a:ln>
          <a:effectLst/>
        </c:spPr>
        <c:txPr>
          <a:bodyPr rot="-60000000" vert="horz"/>
          <a:lstStyle/>
          <a:p>
            <a:pPr>
              <a:defRPr/>
            </a:pPr>
            <a:endParaRPr lang="de-DE"/>
          </a:p>
        </c:txPr>
        <c:crossAx val="877962511"/>
        <c:crosses val="autoZero"/>
        <c:crossBetween val="between"/>
      </c:valAx>
    </c:plotArea>
    <c:legend>
      <c:legendPos val="b"/>
      <c:overlay val="0"/>
      <c:spPr>
        <a:noFill/>
        <a:ln>
          <a:noFill/>
        </a:ln>
        <a:effectLst/>
      </c:spPr>
      <c:txPr>
        <a:bodyPr rot="0" vert="horz"/>
        <a:lstStyle/>
        <a:p>
          <a:pPr>
            <a:defRPr sz="900"/>
          </a:pPr>
          <a:endParaRPr lang="de-DE"/>
        </a:p>
      </c:txPr>
    </c:legend>
    <c:plotVisOnly val="1"/>
    <c:dispBlanksAs val="gap"/>
    <c:showDLblsOverMax val="0"/>
    <c:extLst/>
  </c:chart>
  <c:spPr>
    <a:ln>
      <a:noFill/>
    </a:ln>
  </c:spPr>
  <c:txPr>
    <a:bodyPr/>
    <a:lstStyle/>
    <a:p>
      <a:pPr>
        <a:defRPr sz="1000">
          <a:solidFill>
            <a:srgbClr val="324657"/>
          </a:solidFill>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[antibiotika-verbrauchsmengen-und-therapiehaeufigkeit-2024-tabellen.xlsx]pivot Db pTH!PivotTable2</c:name>
    <c:fmtId val="6"/>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C2C7C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C2C7C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0038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C2C7C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84909A"/>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00A75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rgbClr val="FFDD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rgbClr val="FFF5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rgbClr val="F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rgbClr val="FBDEB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rgbClr val="EF668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AFCA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rgbClr val="B2E7E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rgbClr val="66CEDB"/>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rgbClr val="E4003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rgbClr val="B2C3D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rgbClr val="F7B2C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24657"/>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strRef>
              <c:f>'pivot Db pTH'!$B$5:$B$6</c:f>
              <c:strCache>
                <c:ptCount val="1"/>
                <c:pt idx="0">
                  <c:v>Aminoglykoside</c:v>
                </c:pt>
              </c:strCache>
            </c:strRef>
          </c:tx>
          <c:spPr>
            <a:solidFill>
              <a:srgbClr val="003869"/>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pTH'!$B$7:$B$20</c:f>
              <c:numCache>
                <c:formatCode>General</c:formatCode>
                <c:ptCount val="10"/>
                <c:pt idx="0">
                  <c:v>1.9871365989684258</c:v>
                </c:pt>
                <c:pt idx="1">
                  <c:v>0.1523225019489711</c:v>
                </c:pt>
                <c:pt idx="2">
                  <c:v>5.349235366366098E-2</c:v>
                </c:pt>
                <c:pt idx="3">
                  <c:v>17.306487304300099</c:v>
                </c:pt>
                <c:pt idx="4">
                  <c:v>0.11417763886998113</c:v>
                </c:pt>
                <c:pt idx="5">
                  <c:v>2.3005784722805984</c:v>
                </c:pt>
                <c:pt idx="6">
                  <c:v>4.4735063080967183</c:v>
                </c:pt>
                <c:pt idx="7">
                  <c:v>9.7890816711346196E-2</c:v>
                </c:pt>
                <c:pt idx="8">
                  <c:v>1.0896006223143426</c:v>
                </c:pt>
                <c:pt idx="9">
                  <c:v>0.47359452442396266</c:v>
                </c:pt>
              </c:numCache>
            </c:numRef>
          </c:val>
          <c:extLst>
            <c:ext xmlns:c16="http://schemas.microsoft.com/office/drawing/2014/chart" uri="{C3380CC4-5D6E-409C-BE32-E72D297353CC}">
              <c16:uniqueId val="{00000000-1823-4E57-9AF4-24780E77578E}"/>
            </c:ext>
          </c:extLst>
        </c:ser>
        <c:ser>
          <c:idx val="1"/>
          <c:order val="1"/>
          <c:tx>
            <c:strRef>
              <c:f>'pivot Db pTH'!$C$5:$C$6</c:f>
              <c:strCache>
                <c:ptCount val="1"/>
                <c:pt idx="0">
                  <c:v>Ceph. 1. Gen.</c:v>
                </c:pt>
              </c:strCache>
            </c:strRef>
          </c:tx>
          <c:spPr>
            <a:solidFill>
              <a:srgbClr val="B2C3D2"/>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pTH'!$C$7:$C$20</c:f>
              <c:numCache>
                <c:formatCode>General</c:formatCode>
                <c:ptCount val="10"/>
                <c:pt idx="4">
                  <c:v>6.7288658601305065E-7</c:v>
                </c:pt>
                <c:pt idx="7">
                  <c:v>2.0677218310838263E-4</c:v>
                </c:pt>
                <c:pt idx="8">
                  <c:v>0.77477330149574142</c:v>
                </c:pt>
                <c:pt idx="9">
                  <c:v>6.2461161238263339E-5</c:v>
                </c:pt>
              </c:numCache>
            </c:numRef>
          </c:val>
          <c:extLst>
            <c:ext xmlns:c16="http://schemas.microsoft.com/office/drawing/2014/chart" uri="{C3380CC4-5D6E-409C-BE32-E72D297353CC}">
              <c16:uniqueId val="{0000000A-F04B-4374-A1C2-3771293BC6E2}"/>
            </c:ext>
          </c:extLst>
        </c:ser>
        <c:ser>
          <c:idx val="2"/>
          <c:order val="2"/>
          <c:tx>
            <c:strRef>
              <c:f>'pivot Db pTH'!$D$5:$D$6</c:f>
              <c:strCache>
                <c:ptCount val="1"/>
                <c:pt idx="0">
                  <c:v>Ceph. 3. Gen.</c:v>
                </c:pt>
              </c:strCache>
            </c:strRef>
          </c:tx>
          <c:spPr>
            <a:solidFill>
              <a:srgbClr val="B2E7ED"/>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pTH'!$D$7:$D$20</c:f>
              <c:numCache>
                <c:formatCode>General</c:formatCode>
                <c:ptCount val="10"/>
                <c:pt idx="4">
                  <c:v>2.481157138158789E-3</c:v>
                </c:pt>
                <c:pt idx="5">
                  <c:v>6.9761600428340551E-2</c:v>
                </c:pt>
                <c:pt idx="6">
                  <c:v>8.5844672321063076</c:v>
                </c:pt>
                <c:pt idx="7">
                  <c:v>7.0360924990904225E-2</c:v>
                </c:pt>
                <c:pt idx="8">
                  <c:v>0.38959376835891735</c:v>
                </c:pt>
                <c:pt idx="9">
                  <c:v>2.7105990144260145E-2</c:v>
                </c:pt>
              </c:numCache>
            </c:numRef>
          </c:val>
          <c:extLst>
            <c:ext xmlns:c16="http://schemas.microsoft.com/office/drawing/2014/chart" uri="{C3380CC4-5D6E-409C-BE32-E72D297353CC}">
              <c16:uniqueId val="{0000000B-F04B-4374-A1C2-3771293BC6E2}"/>
            </c:ext>
          </c:extLst>
        </c:ser>
        <c:ser>
          <c:idx val="3"/>
          <c:order val="3"/>
          <c:tx>
            <c:strRef>
              <c:f>'pivot Db pTH'!$E$5:$E$6</c:f>
              <c:strCache>
                <c:ptCount val="1"/>
                <c:pt idx="0">
                  <c:v>Ceph. 4. Gen.</c:v>
                </c:pt>
              </c:strCache>
            </c:strRef>
          </c:tx>
          <c:spPr>
            <a:solidFill>
              <a:srgbClr val="66CEDB"/>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pTH'!$E$7:$E$20</c:f>
              <c:numCache>
                <c:formatCode>General</c:formatCode>
                <c:ptCount val="10"/>
                <c:pt idx="4">
                  <c:v>5.0596585357607993E-3</c:v>
                </c:pt>
                <c:pt idx="5">
                  <c:v>3.5242271429712493E-2</c:v>
                </c:pt>
                <c:pt idx="6">
                  <c:v>0.52629362555083159</c:v>
                </c:pt>
                <c:pt idx="7">
                  <c:v>6.3060650620218858E-2</c:v>
                </c:pt>
                <c:pt idx="8">
                  <c:v>0.27539514266087728</c:v>
                </c:pt>
                <c:pt idx="9">
                  <c:v>5.276783516402872E-2</c:v>
                </c:pt>
              </c:numCache>
            </c:numRef>
          </c:val>
          <c:extLst>
            <c:ext xmlns:c16="http://schemas.microsoft.com/office/drawing/2014/chart" uri="{C3380CC4-5D6E-409C-BE32-E72D297353CC}">
              <c16:uniqueId val="{0000000C-F04B-4374-A1C2-3771293BC6E2}"/>
            </c:ext>
          </c:extLst>
        </c:ser>
        <c:ser>
          <c:idx val="4"/>
          <c:order val="4"/>
          <c:tx>
            <c:strRef>
              <c:f>'pivot Db pTH'!$F$5:$F$6</c:f>
              <c:strCache>
                <c:ptCount val="1"/>
                <c:pt idx="0">
                  <c:v>Fenicole</c:v>
                </c:pt>
              </c:strCache>
            </c:strRef>
          </c:tx>
          <c:spPr>
            <a:solidFill>
              <a:srgbClr val="84909A"/>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pTH'!$F$7:$F$20</c:f>
              <c:numCache>
                <c:formatCode>General</c:formatCode>
                <c:ptCount val="10"/>
                <c:pt idx="0">
                  <c:v>0.26968049433010544</c:v>
                </c:pt>
                <c:pt idx="4">
                  <c:v>0.11358931169827707</c:v>
                </c:pt>
                <c:pt idx="5">
                  <c:v>0.32980990020110401</c:v>
                </c:pt>
                <c:pt idx="6">
                  <c:v>0.28997528215262158</c:v>
                </c:pt>
                <c:pt idx="7">
                  <c:v>0.13377106114414156</c:v>
                </c:pt>
                <c:pt idx="8">
                  <c:v>1.1272753251368364E-2</c:v>
                </c:pt>
                <c:pt idx="9">
                  <c:v>0.79352489995263975</c:v>
                </c:pt>
              </c:numCache>
            </c:numRef>
          </c:val>
          <c:extLst>
            <c:ext xmlns:c16="http://schemas.microsoft.com/office/drawing/2014/chart" uri="{C3380CC4-5D6E-409C-BE32-E72D297353CC}">
              <c16:uniqueId val="{0000000B-999E-4F4D-B356-C72CF6106247}"/>
            </c:ext>
          </c:extLst>
        </c:ser>
        <c:ser>
          <c:idx val="5"/>
          <c:order val="5"/>
          <c:tx>
            <c:strRef>
              <c:f>'pivot Db pTH'!$G$5:$G$6</c:f>
              <c:strCache>
                <c:ptCount val="1"/>
                <c:pt idx="0">
                  <c:v>Fluorchinolone</c:v>
                </c:pt>
              </c:strCache>
            </c:strRef>
          </c:tx>
          <c:spPr>
            <a:solidFill>
              <a:srgbClr val="00A754"/>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pTH'!$G$7:$G$20</c:f>
              <c:numCache>
                <c:formatCode>General</c:formatCode>
                <c:ptCount val="10"/>
                <c:pt idx="0">
                  <c:v>12.434439103276949</c:v>
                </c:pt>
                <c:pt idx="2">
                  <c:v>1.523081301760232</c:v>
                </c:pt>
                <c:pt idx="3">
                  <c:v>2.139771189661229</c:v>
                </c:pt>
                <c:pt idx="4">
                  <c:v>0.25115200238749846</c:v>
                </c:pt>
                <c:pt idx="5">
                  <c:v>1.259311799009017</c:v>
                </c:pt>
                <c:pt idx="6">
                  <c:v>6.306288656724476</c:v>
                </c:pt>
                <c:pt idx="7">
                  <c:v>0.94183999621692616</c:v>
                </c:pt>
                <c:pt idx="8">
                  <c:v>0.40348155061643154</c:v>
                </c:pt>
                <c:pt idx="9">
                  <c:v>1.0001722673265687</c:v>
                </c:pt>
              </c:numCache>
            </c:numRef>
          </c:val>
          <c:extLst>
            <c:ext xmlns:c16="http://schemas.microsoft.com/office/drawing/2014/chart" uri="{C3380CC4-5D6E-409C-BE32-E72D297353CC}">
              <c16:uniqueId val="{0000000C-999E-4F4D-B356-C72CF6106247}"/>
            </c:ext>
          </c:extLst>
        </c:ser>
        <c:ser>
          <c:idx val="6"/>
          <c:order val="6"/>
          <c:tx>
            <c:strRef>
              <c:f>'pivot Db pTH'!$H$5:$H$6</c:f>
              <c:strCache>
                <c:ptCount val="1"/>
                <c:pt idx="0">
                  <c:v>Folsäureantag.</c:v>
                </c:pt>
              </c:strCache>
            </c:strRef>
          </c:tx>
          <c:spPr>
            <a:solidFill>
              <a:srgbClr val="F7B2C3"/>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pTH'!$H$7:$H$20</c:f>
              <c:numCache>
                <c:formatCode>General</c:formatCode>
                <c:ptCount val="10"/>
                <c:pt idx="0">
                  <c:v>0.17370651130899195</c:v>
                </c:pt>
                <c:pt idx="2">
                  <c:v>0.19001674489962633</c:v>
                </c:pt>
                <c:pt idx="3">
                  <c:v>2.0410187455403412</c:v>
                </c:pt>
                <c:pt idx="4">
                  <c:v>3.6963454533926243E-2</c:v>
                </c:pt>
                <c:pt idx="5">
                  <c:v>0.3389895187613004</c:v>
                </c:pt>
                <c:pt idx="6">
                  <c:v>0.15142781798641225</c:v>
                </c:pt>
                <c:pt idx="7">
                  <c:v>0.31557286781044153</c:v>
                </c:pt>
                <c:pt idx="8">
                  <c:v>6.0816546796238408E-2</c:v>
                </c:pt>
                <c:pt idx="9">
                  <c:v>0.90666629357802886</c:v>
                </c:pt>
              </c:numCache>
            </c:numRef>
          </c:val>
          <c:extLst>
            <c:ext xmlns:c16="http://schemas.microsoft.com/office/drawing/2014/chart" uri="{C3380CC4-5D6E-409C-BE32-E72D297353CC}">
              <c16:uniqueId val="{0000000D-999E-4F4D-B356-C72CF6106247}"/>
            </c:ext>
          </c:extLst>
        </c:ser>
        <c:ser>
          <c:idx val="7"/>
          <c:order val="7"/>
          <c:tx>
            <c:strRef>
              <c:f>'pivot Db pTH'!$I$5:$I$6</c:f>
              <c:strCache>
                <c:ptCount val="1"/>
                <c:pt idx="0">
                  <c:v>Lincosamide</c:v>
                </c:pt>
              </c:strCache>
            </c:strRef>
          </c:tx>
          <c:spPr>
            <a:solidFill>
              <a:srgbClr val="FFDD00"/>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pTH'!$I$7:$I$20</c:f>
              <c:numCache>
                <c:formatCode>General</c:formatCode>
                <c:ptCount val="10"/>
                <c:pt idx="0">
                  <c:v>1.238016904297087</c:v>
                </c:pt>
                <c:pt idx="3">
                  <c:v>18.296009547398146</c:v>
                </c:pt>
                <c:pt idx="4">
                  <c:v>0.57618702668440602</c:v>
                </c:pt>
                <c:pt idx="5">
                  <c:v>0.52299977757022542</c:v>
                </c:pt>
                <c:pt idx="6">
                  <c:v>0.27653944329232488</c:v>
                </c:pt>
                <c:pt idx="7">
                  <c:v>0.20445065855842459</c:v>
                </c:pt>
                <c:pt idx="8">
                  <c:v>2.5145563360839101E-2</c:v>
                </c:pt>
                <c:pt idx="9">
                  <c:v>5.8287032601030436E-2</c:v>
                </c:pt>
              </c:numCache>
            </c:numRef>
          </c:val>
          <c:extLst>
            <c:ext xmlns:c16="http://schemas.microsoft.com/office/drawing/2014/chart" uri="{C3380CC4-5D6E-409C-BE32-E72D297353CC}">
              <c16:uniqueId val="{0000000E-999E-4F4D-B356-C72CF6106247}"/>
            </c:ext>
          </c:extLst>
        </c:ser>
        <c:ser>
          <c:idx val="8"/>
          <c:order val="8"/>
          <c:tx>
            <c:strRef>
              <c:f>'pivot Db pTH'!$J$5:$J$6</c:f>
              <c:strCache>
                <c:ptCount val="1"/>
                <c:pt idx="0">
                  <c:v>Makrolide</c:v>
                </c:pt>
              </c:strCache>
            </c:strRef>
          </c:tx>
          <c:spPr>
            <a:solidFill>
              <a:srgbClr val="FFF5B2"/>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pTH'!$J$7:$J$20</c:f>
              <c:numCache>
                <c:formatCode>General</c:formatCode>
                <c:ptCount val="10"/>
                <c:pt idx="0">
                  <c:v>3.7772805687029862</c:v>
                </c:pt>
                <c:pt idx="1">
                  <c:v>0.31148343102498416</c:v>
                </c:pt>
                <c:pt idx="2">
                  <c:v>1.5122912565174804</c:v>
                </c:pt>
                <c:pt idx="3">
                  <c:v>0.5298745791905225</c:v>
                </c:pt>
                <c:pt idx="4">
                  <c:v>1.5824377019212101</c:v>
                </c:pt>
                <c:pt idx="5">
                  <c:v>2.3969689210881433</c:v>
                </c:pt>
                <c:pt idx="6">
                  <c:v>21.255304684283406</c:v>
                </c:pt>
                <c:pt idx="7">
                  <c:v>0.99150991808478472</c:v>
                </c:pt>
                <c:pt idx="8">
                  <c:v>3.0298212182182625E-2</c:v>
                </c:pt>
                <c:pt idx="9">
                  <c:v>3.4907561489570926</c:v>
                </c:pt>
              </c:numCache>
            </c:numRef>
          </c:val>
          <c:extLst>
            <c:ext xmlns:c16="http://schemas.microsoft.com/office/drawing/2014/chart" uri="{C3380CC4-5D6E-409C-BE32-E72D297353CC}">
              <c16:uniqueId val="{0000000F-999E-4F4D-B356-C72CF6106247}"/>
            </c:ext>
          </c:extLst>
        </c:ser>
        <c:ser>
          <c:idx val="9"/>
          <c:order val="9"/>
          <c:tx>
            <c:strRef>
              <c:f>'pivot Db pTH'!$K$5:$K$6</c:f>
              <c:strCache>
                <c:ptCount val="1"/>
                <c:pt idx="0">
                  <c:v>Penicilline</c:v>
                </c:pt>
              </c:strCache>
            </c:strRef>
          </c:tx>
          <c:spPr>
            <a:solidFill>
              <a:srgbClr val="F39200"/>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pTH'!$K$7:$K$20</c:f>
              <c:numCache>
                <c:formatCode>General</c:formatCode>
                <c:ptCount val="10"/>
                <c:pt idx="0">
                  <c:v>22.770304571372613</c:v>
                </c:pt>
                <c:pt idx="1">
                  <c:v>0.11760044481945878</c:v>
                </c:pt>
                <c:pt idx="2">
                  <c:v>1.2722484631176265</c:v>
                </c:pt>
                <c:pt idx="3">
                  <c:v>2.565828163588455</c:v>
                </c:pt>
                <c:pt idx="4">
                  <c:v>2.0630258622013367</c:v>
                </c:pt>
                <c:pt idx="5">
                  <c:v>10.759876478860388</c:v>
                </c:pt>
                <c:pt idx="6">
                  <c:v>20.933195908370994</c:v>
                </c:pt>
                <c:pt idx="7">
                  <c:v>1.7964180768055833</c:v>
                </c:pt>
                <c:pt idx="8">
                  <c:v>2.8216061038284401</c:v>
                </c:pt>
                <c:pt idx="9">
                  <c:v>3.7064776153757393</c:v>
                </c:pt>
              </c:numCache>
            </c:numRef>
          </c:val>
          <c:extLst>
            <c:ext xmlns:c16="http://schemas.microsoft.com/office/drawing/2014/chart" uri="{C3380CC4-5D6E-409C-BE32-E72D297353CC}">
              <c16:uniqueId val="{00000010-999E-4F4D-B356-C72CF6106247}"/>
            </c:ext>
          </c:extLst>
        </c:ser>
        <c:ser>
          <c:idx val="10"/>
          <c:order val="10"/>
          <c:tx>
            <c:strRef>
              <c:f>'pivot Db pTH'!$L$5:$L$6</c:f>
              <c:strCache>
                <c:ptCount val="1"/>
                <c:pt idx="0">
                  <c:v>Pleuromutiline</c:v>
                </c:pt>
              </c:strCache>
            </c:strRef>
          </c:tx>
          <c:spPr>
            <a:solidFill>
              <a:srgbClr val="FBDEB2"/>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pTH'!$L$7:$L$20</c:f>
              <c:numCache>
                <c:formatCode>General</c:formatCode>
                <c:ptCount val="10"/>
                <c:pt idx="0">
                  <c:v>1.0735733893302626</c:v>
                </c:pt>
                <c:pt idx="1">
                  <c:v>5.2739229959870688E-2</c:v>
                </c:pt>
                <c:pt idx="3">
                  <c:v>9.0378786610027812E-3</c:v>
                </c:pt>
                <c:pt idx="4">
                  <c:v>0.55170449684337852</c:v>
                </c:pt>
                <c:pt idx="5">
                  <c:v>0.41284044789569074</c:v>
                </c:pt>
                <c:pt idx="6">
                  <c:v>1.6000956398194571E-2</c:v>
                </c:pt>
                <c:pt idx="7">
                  <c:v>4.6949448635197469E-2</c:v>
                </c:pt>
                <c:pt idx="9">
                  <c:v>4.3076662922940242E-6</c:v>
                </c:pt>
              </c:numCache>
            </c:numRef>
          </c:val>
          <c:extLst>
            <c:ext xmlns:c16="http://schemas.microsoft.com/office/drawing/2014/chart" uri="{C3380CC4-5D6E-409C-BE32-E72D297353CC}">
              <c16:uniqueId val="{00000011-999E-4F4D-B356-C72CF6106247}"/>
            </c:ext>
          </c:extLst>
        </c:ser>
        <c:ser>
          <c:idx val="11"/>
          <c:order val="11"/>
          <c:tx>
            <c:strRef>
              <c:f>'pivot Db pTH'!$M$5:$M$6</c:f>
              <c:strCache>
                <c:ptCount val="1"/>
                <c:pt idx="0">
                  <c:v>Polypeptid-AB</c:v>
                </c:pt>
              </c:strCache>
            </c:strRef>
          </c:tx>
          <c:spPr>
            <a:solidFill>
              <a:srgbClr val="E40038"/>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pTH'!$M$7:$M$20</c:f>
              <c:numCache>
                <c:formatCode>General</c:formatCode>
                <c:ptCount val="10"/>
                <c:pt idx="0">
                  <c:v>10.669571217151242</c:v>
                </c:pt>
                <c:pt idx="1">
                  <c:v>2.7300708986527171</c:v>
                </c:pt>
                <c:pt idx="2">
                  <c:v>0.13806432079400552</c:v>
                </c:pt>
                <c:pt idx="3">
                  <c:v>6.4100605340775196</c:v>
                </c:pt>
                <c:pt idx="4">
                  <c:v>0.46525486934911831</c:v>
                </c:pt>
                <c:pt idx="5">
                  <c:v>11.975517460366266</c:v>
                </c:pt>
                <c:pt idx="6">
                  <c:v>2.0390593355842763</c:v>
                </c:pt>
                <c:pt idx="7">
                  <c:v>0.24178236262951019</c:v>
                </c:pt>
                <c:pt idx="8">
                  <c:v>6.5081060537896878E-4</c:v>
                </c:pt>
                <c:pt idx="9">
                  <c:v>0.34485991727875576</c:v>
                </c:pt>
              </c:numCache>
            </c:numRef>
          </c:val>
          <c:extLst>
            <c:ext xmlns:c16="http://schemas.microsoft.com/office/drawing/2014/chart" uri="{C3380CC4-5D6E-409C-BE32-E72D297353CC}">
              <c16:uniqueId val="{00000012-999E-4F4D-B356-C72CF6106247}"/>
            </c:ext>
          </c:extLst>
        </c:ser>
        <c:ser>
          <c:idx val="12"/>
          <c:order val="12"/>
          <c:tx>
            <c:strRef>
              <c:f>'pivot Db pTH'!$N$5:$N$6</c:f>
              <c:strCache>
                <c:ptCount val="1"/>
                <c:pt idx="0">
                  <c:v>Sulfonamide</c:v>
                </c:pt>
              </c:strCache>
            </c:strRef>
          </c:tx>
          <c:spPr>
            <a:solidFill>
              <a:srgbClr val="EF6688"/>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pTH'!$N$7:$N$20</c:f>
              <c:numCache>
                <c:formatCode>General</c:formatCode>
                <c:ptCount val="10"/>
                <c:pt idx="0">
                  <c:v>3.407650044137625</c:v>
                </c:pt>
                <c:pt idx="2">
                  <c:v>0.19776908437217972</c:v>
                </c:pt>
                <c:pt idx="3">
                  <c:v>2.0469204445101106</c:v>
                </c:pt>
                <c:pt idx="4">
                  <c:v>3.8142949954030891E-2</c:v>
                </c:pt>
                <c:pt idx="5">
                  <c:v>0.34001392162246735</c:v>
                </c:pt>
                <c:pt idx="6">
                  <c:v>0.15142781798641225</c:v>
                </c:pt>
                <c:pt idx="7">
                  <c:v>0.31557286781044153</c:v>
                </c:pt>
                <c:pt idx="8">
                  <c:v>6.1180338138060626E-2</c:v>
                </c:pt>
                <c:pt idx="9">
                  <c:v>2.1148902274898145</c:v>
                </c:pt>
              </c:numCache>
            </c:numRef>
          </c:val>
          <c:extLst>
            <c:ext xmlns:c16="http://schemas.microsoft.com/office/drawing/2014/chart" uri="{C3380CC4-5D6E-409C-BE32-E72D297353CC}">
              <c16:uniqueId val="{00000013-999E-4F4D-B356-C72CF6106247}"/>
            </c:ext>
          </c:extLst>
        </c:ser>
        <c:ser>
          <c:idx val="13"/>
          <c:order val="13"/>
          <c:tx>
            <c:strRef>
              <c:f>'pivot Db pTH'!$O$5:$O$6</c:f>
              <c:strCache>
                <c:ptCount val="1"/>
                <c:pt idx="0">
                  <c:v>Tetrazykline</c:v>
                </c:pt>
              </c:strCache>
            </c:strRef>
          </c:tx>
          <c:spPr>
            <a:solidFill>
              <a:srgbClr val="AFCA00"/>
            </a:solidFill>
            <a:ln>
              <a:noFill/>
            </a:ln>
            <a:effectLst/>
          </c:spPr>
          <c:invertIfNegative val="0"/>
          <c:cat>
            <c:multiLvlStrRef>
              <c:f>'pivot Db pTH'!$A$7:$A$20</c:f>
              <c:multiLvlStrCache>
                <c:ptCount val="10"/>
                <c:lvl>
                  <c:pt idx="0">
                    <c:v>Mastputen</c:v>
                  </c:pt>
                  <c:pt idx="1">
                    <c:v>Legehennen</c:v>
                  </c:pt>
                  <c:pt idx="2">
                    <c:v>Junghennen</c:v>
                  </c:pt>
                  <c:pt idx="3">
                    <c:v>Masthühner</c:v>
                  </c:pt>
                  <c:pt idx="4">
                    <c:v>Mastschweine</c:v>
                  </c:pt>
                  <c:pt idx="5">
                    <c:v>Ferkel</c:v>
                  </c:pt>
                  <c:pt idx="6">
                    <c:v>Saugferkel</c:v>
                  </c:pt>
                  <c:pt idx="7">
                    <c:v>Zuchtschweine</c:v>
                  </c:pt>
                  <c:pt idx="8">
                    <c:v>Milchkühe</c:v>
                  </c:pt>
                  <c:pt idx="9">
                    <c:v>Kälber, zugegangen</c:v>
                  </c:pt>
                </c:lvl>
                <c:lvl>
                  <c:pt idx="0">
                    <c:v>Pute</c:v>
                  </c:pt>
                  <c:pt idx="1">
                    <c:v>Huhn</c:v>
                  </c:pt>
                  <c:pt idx="4">
                    <c:v>Schwein</c:v>
                  </c:pt>
                  <c:pt idx="8">
                    <c:v>Rind</c:v>
                  </c:pt>
                </c:lvl>
              </c:multiLvlStrCache>
            </c:multiLvlStrRef>
          </c:cat>
          <c:val>
            <c:numRef>
              <c:f>'pivot Db pTH'!$O$7:$O$20</c:f>
              <c:numCache>
                <c:formatCode>General</c:formatCode>
                <c:ptCount val="10"/>
                <c:pt idx="0">
                  <c:v>3.219972989425671</c:v>
                </c:pt>
                <c:pt idx="3">
                  <c:v>0.22188135296223432</c:v>
                </c:pt>
                <c:pt idx="4">
                  <c:v>2.0826149364933486</c:v>
                </c:pt>
                <c:pt idx="5">
                  <c:v>4.4855260064999065</c:v>
                </c:pt>
                <c:pt idx="6">
                  <c:v>0.66697287913627412</c:v>
                </c:pt>
                <c:pt idx="7">
                  <c:v>2.9478626296038239</c:v>
                </c:pt>
                <c:pt idx="8">
                  <c:v>0.34947605695460715</c:v>
                </c:pt>
                <c:pt idx="9">
                  <c:v>7.6665421607959621</c:v>
                </c:pt>
              </c:numCache>
            </c:numRef>
          </c:val>
          <c:extLst>
            <c:ext xmlns:c16="http://schemas.microsoft.com/office/drawing/2014/chart" uri="{C3380CC4-5D6E-409C-BE32-E72D297353CC}">
              <c16:uniqueId val="{00000014-999E-4F4D-B356-C72CF6106247}"/>
            </c:ext>
          </c:extLst>
        </c:ser>
        <c:dLbls>
          <c:showLegendKey val="0"/>
          <c:showVal val="0"/>
          <c:showCatName val="0"/>
          <c:showSerName val="0"/>
          <c:showPercent val="0"/>
          <c:showBubbleSize val="0"/>
        </c:dLbls>
        <c:gapWidth val="219"/>
        <c:overlap val="100"/>
        <c:axId val="877962511"/>
        <c:axId val="877965423"/>
      </c:barChart>
      <c:catAx>
        <c:axId val="8779625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crossAx val="877965423"/>
        <c:crosses val="autoZero"/>
        <c:auto val="1"/>
        <c:lblAlgn val="ctr"/>
        <c:lblOffset val="100"/>
        <c:noMultiLvlLbl val="0"/>
      </c:catAx>
      <c:valAx>
        <c:axId val="87796542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rgbClr val="324657"/>
                    </a:solidFill>
                    <a:latin typeface="+mn-lt"/>
                    <a:ea typeface="+mn-ea"/>
                    <a:cs typeface="+mn-cs"/>
                  </a:defRPr>
                </a:pPr>
                <a:r>
                  <a:rPr lang="en-GB"/>
                  <a:t>Anteil an der populationsweiten Therapiehäufigkeit [%]</a:t>
                </a:r>
              </a:p>
            </c:rich>
          </c:tx>
          <c:overlay val="0"/>
          <c:spPr>
            <a:noFill/>
            <a:ln>
              <a:noFill/>
            </a:ln>
            <a:effectLst/>
          </c:spPr>
          <c:txPr>
            <a:bodyPr rot="0" spcFirstLastPara="1" vertOverflow="ellipsis" vert="horz" wrap="square" anchor="ctr" anchorCtr="1"/>
            <a:lstStyle/>
            <a:p>
              <a:pPr>
                <a:defRPr sz="1000" b="0" i="0" u="none" strike="noStrike" kern="1200" baseline="0">
                  <a:solidFill>
                    <a:srgbClr val="324657"/>
                  </a:solidFill>
                  <a:latin typeface="+mn-lt"/>
                  <a:ea typeface="+mn-ea"/>
                  <a:cs typeface="+mn-cs"/>
                </a:defRPr>
              </a:pPr>
              <a:endParaRPr lang="de-DE"/>
            </a:p>
          </c:txPr>
        </c:title>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crossAx val="877962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324657"/>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324657"/>
          </a:solidFill>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[antibiotika-verbrauchsmengen-und-therapiehaeufigkeit-2024-tabellen.xlsx]pivot Db A VM pTH!pTH_WSK</c:name>
    <c:fmtId val="23"/>
  </c:pivotSource>
  <c:chart>
    <c:autoTitleDeleted val="1"/>
    <c:pivotFmts>
      <c:pivotFmt>
        <c:idx val="0"/>
        <c:spPr>
          <a:solidFill>
            <a:schemeClr val="accent1"/>
          </a:solidFill>
          <a:ln w="19050">
            <a:noFill/>
          </a:ln>
          <a:effectLst/>
        </c:spPr>
        <c:marker>
          <c:symbol val="none"/>
        </c:marker>
        <c:dLbl>
          <c:idx val="0"/>
          <c:delete val="1"/>
          <c:extLst>
            <c:ext xmlns:c15="http://schemas.microsoft.com/office/drawing/2012/chart" uri="{CE6537A1-D6FC-4f65-9D91-7224C49458BB}"/>
          </c:extLst>
        </c:dLbl>
      </c:pivotFmt>
      <c:pivotFmt>
        <c:idx val="1"/>
        <c:spPr>
          <a:solidFill>
            <a:srgbClr val="003869"/>
          </a:solidFill>
          <a:ln w="19050">
            <a:noFill/>
          </a:ln>
          <a:effectLst/>
        </c:spPr>
      </c:pivotFmt>
      <c:pivotFmt>
        <c:idx val="2"/>
        <c:spPr>
          <a:solidFill>
            <a:srgbClr val="B2C3D2"/>
          </a:solidFill>
          <a:ln w="19050">
            <a:noFill/>
          </a:ln>
          <a:effectLst/>
        </c:spPr>
      </c:pivotFmt>
      <c:pivotFmt>
        <c:idx val="3"/>
        <c:spPr>
          <a:solidFill>
            <a:srgbClr val="B2E7ED"/>
          </a:solidFill>
          <a:ln w="19050">
            <a:noFill/>
          </a:ln>
          <a:effectLst/>
        </c:spPr>
      </c:pivotFmt>
      <c:pivotFmt>
        <c:idx val="4"/>
        <c:spPr>
          <a:solidFill>
            <a:srgbClr val="00AEC3"/>
          </a:solidFill>
          <a:ln w="19050">
            <a:noFill/>
          </a:ln>
          <a:effectLst/>
        </c:spPr>
      </c:pivotFmt>
      <c:pivotFmt>
        <c:idx val="5"/>
        <c:spPr>
          <a:solidFill>
            <a:srgbClr val="84909A"/>
          </a:solidFill>
          <a:ln w="19050">
            <a:noFill/>
          </a:ln>
          <a:effectLst/>
        </c:spPr>
      </c:pivotFmt>
      <c:pivotFmt>
        <c:idx val="6"/>
        <c:spPr>
          <a:solidFill>
            <a:srgbClr val="00A754"/>
          </a:solidFill>
          <a:ln w="19050">
            <a:noFill/>
          </a:ln>
          <a:effectLst/>
        </c:spPr>
      </c:pivotFmt>
      <c:pivotFmt>
        <c:idx val="7"/>
        <c:spPr>
          <a:solidFill>
            <a:srgbClr val="F7B2C3"/>
          </a:solidFill>
          <a:ln w="19050">
            <a:noFill/>
          </a:ln>
          <a:effectLst/>
        </c:spPr>
      </c:pivotFmt>
      <c:pivotFmt>
        <c:idx val="8"/>
        <c:spPr>
          <a:solidFill>
            <a:srgbClr val="FFDD00"/>
          </a:solidFill>
          <a:ln w="19050">
            <a:noFill/>
          </a:ln>
          <a:effectLst/>
        </c:spPr>
      </c:pivotFmt>
      <c:pivotFmt>
        <c:idx val="9"/>
        <c:spPr>
          <a:solidFill>
            <a:srgbClr val="FFF5B2"/>
          </a:solidFill>
          <a:ln w="19050">
            <a:noFill/>
          </a:ln>
          <a:effectLst/>
        </c:spPr>
      </c:pivotFmt>
      <c:pivotFmt>
        <c:idx val="10"/>
        <c:spPr>
          <a:solidFill>
            <a:srgbClr val="F39200"/>
          </a:solidFill>
          <a:ln w="19050">
            <a:noFill/>
          </a:ln>
          <a:effectLst/>
        </c:spPr>
      </c:pivotFmt>
      <c:pivotFmt>
        <c:idx val="11"/>
        <c:spPr>
          <a:solidFill>
            <a:srgbClr val="FBDEB2"/>
          </a:solidFill>
          <a:ln w="19050">
            <a:noFill/>
          </a:ln>
          <a:effectLst/>
        </c:spPr>
      </c:pivotFmt>
      <c:pivotFmt>
        <c:idx val="12"/>
        <c:spPr>
          <a:solidFill>
            <a:srgbClr val="E40038"/>
          </a:solidFill>
          <a:ln w="19050">
            <a:noFill/>
          </a:ln>
          <a:effectLst/>
        </c:spPr>
      </c:pivotFmt>
      <c:pivotFmt>
        <c:idx val="13"/>
        <c:spPr>
          <a:solidFill>
            <a:srgbClr val="EF6688"/>
          </a:solidFill>
          <a:ln w="19050">
            <a:noFill/>
          </a:ln>
          <a:effectLst/>
        </c:spPr>
      </c:pivotFmt>
      <c:pivotFmt>
        <c:idx val="14"/>
        <c:spPr>
          <a:solidFill>
            <a:srgbClr val="AFCA00"/>
          </a:solidFill>
          <a:ln w="19050">
            <a:noFill/>
          </a:ln>
          <a:effectLst/>
        </c:spPr>
      </c:pivotFmt>
      <c:pivotFmt>
        <c:idx val="15"/>
        <c:spPr>
          <a:solidFill>
            <a:schemeClr val="accent1"/>
          </a:solidFill>
          <a:ln w="19050">
            <a:noFill/>
          </a:ln>
          <a:effectLst/>
        </c:spPr>
        <c:marker>
          <c:symbol val="none"/>
        </c:marker>
        <c:dLbl>
          <c:idx val="0"/>
          <c:delete val="1"/>
          <c:extLst>
            <c:ext xmlns:c15="http://schemas.microsoft.com/office/drawing/2012/chart" uri="{CE6537A1-D6FC-4f65-9D91-7224C49458BB}"/>
          </c:extLst>
        </c:dLbl>
      </c:pivotFmt>
      <c:pivotFmt>
        <c:idx val="16"/>
        <c:spPr>
          <a:solidFill>
            <a:srgbClr val="003869"/>
          </a:solidFill>
          <a:ln w="19050">
            <a:noFill/>
          </a:ln>
          <a:effectLst/>
        </c:spPr>
      </c:pivotFmt>
      <c:pivotFmt>
        <c:idx val="17"/>
        <c:spPr>
          <a:solidFill>
            <a:srgbClr val="FFF5B2"/>
          </a:solidFill>
          <a:ln w="19050">
            <a:noFill/>
          </a:ln>
          <a:effectLst/>
        </c:spPr>
      </c:pivotFmt>
      <c:pivotFmt>
        <c:idx val="18"/>
        <c:spPr>
          <a:solidFill>
            <a:srgbClr val="F39200"/>
          </a:solidFill>
          <a:ln w="19050">
            <a:noFill/>
          </a:ln>
          <a:effectLst/>
        </c:spPr>
      </c:pivotFmt>
      <c:pivotFmt>
        <c:idx val="19"/>
        <c:spPr>
          <a:solidFill>
            <a:srgbClr val="FBDEB2"/>
          </a:solidFill>
          <a:ln w="19050">
            <a:noFill/>
          </a:ln>
          <a:effectLst/>
        </c:spPr>
      </c:pivotFmt>
      <c:pivotFmt>
        <c:idx val="20"/>
        <c:spPr>
          <a:solidFill>
            <a:srgbClr val="E40038"/>
          </a:solidFill>
          <a:ln w="19050">
            <a:noFill/>
          </a:ln>
          <a:effectLst/>
        </c:spPr>
      </c:pivotFmt>
      <c:pivotFmt>
        <c:idx val="21"/>
        <c:spPr>
          <a:solidFill>
            <a:schemeClr val="accent1"/>
          </a:solidFill>
          <a:ln w="19050">
            <a:noFill/>
          </a:ln>
          <a:effectLst/>
        </c:spPr>
        <c:marker>
          <c:symbol val="none"/>
        </c:marker>
        <c:dLbl>
          <c:idx val="0"/>
          <c:delete val="1"/>
          <c:extLst>
            <c:ext xmlns:c15="http://schemas.microsoft.com/office/drawing/2012/chart" uri="{CE6537A1-D6FC-4f65-9D91-7224C49458BB}"/>
          </c:extLst>
        </c:dLbl>
      </c:pivotFmt>
      <c:pivotFmt>
        <c:idx val="22"/>
        <c:spPr>
          <a:solidFill>
            <a:srgbClr val="003869"/>
          </a:solidFill>
          <a:ln w="19050">
            <a:noFill/>
          </a:ln>
          <a:effectLst/>
        </c:spPr>
      </c:pivotFmt>
      <c:pivotFmt>
        <c:idx val="23"/>
        <c:spPr>
          <a:solidFill>
            <a:srgbClr val="FFF5B2"/>
          </a:solidFill>
          <a:ln w="19050">
            <a:noFill/>
          </a:ln>
          <a:effectLst/>
        </c:spPr>
      </c:pivotFmt>
      <c:pivotFmt>
        <c:idx val="24"/>
        <c:spPr>
          <a:solidFill>
            <a:srgbClr val="F39200"/>
          </a:solidFill>
          <a:ln w="19050">
            <a:noFill/>
          </a:ln>
          <a:effectLst/>
        </c:spPr>
      </c:pivotFmt>
      <c:pivotFmt>
        <c:idx val="25"/>
        <c:spPr>
          <a:solidFill>
            <a:srgbClr val="FBDEB2"/>
          </a:solidFill>
          <a:ln w="19050">
            <a:noFill/>
          </a:ln>
          <a:effectLst/>
        </c:spPr>
      </c:pivotFmt>
      <c:pivotFmt>
        <c:idx val="26"/>
        <c:spPr>
          <a:solidFill>
            <a:srgbClr val="E40038"/>
          </a:solidFill>
          <a:ln w="19050">
            <a:noFill/>
          </a:ln>
          <a:effectLst/>
        </c:spPr>
      </c:pivotFmt>
      <c:pivotFmt>
        <c:idx val="27"/>
        <c:spPr>
          <a:ln>
            <a:noFill/>
          </a:ln>
        </c:spPr>
        <c:marker>
          <c:symbol val="none"/>
        </c:marker>
        <c:dLbl>
          <c:idx val="0"/>
          <c:delete val="1"/>
          <c:extLst>
            <c:ext xmlns:c15="http://schemas.microsoft.com/office/drawing/2012/chart" uri="{CE6537A1-D6FC-4f65-9D91-7224C49458BB}"/>
          </c:extLst>
        </c:dLbl>
      </c:pivotFmt>
      <c:pivotFmt>
        <c:idx val="28"/>
        <c:spPr>
          <a:solidFill>
            <a:srgbClr val="003869"/>
          </a:solidFill>
          <a:ln w="19050">
            <a:noFill/>
          </a:ln>
          <a:effectLst/>
        </c:spPr>
      </c:pivotFmt>
      <c:pivotFmt>
        <c:idx val="29"/>
        <c:spPr>
          <a:solidFill>
            <a:srgbClr val="FFF5B2"/>
          </a:solidFill>
          <a:ln w="19050">
            <a:noFill/>
          </a:ln>
          <a:effectLst/>
        </c:spPr>
      </c:pivotFmt>
      <c:pivotFmt>
        <c:idx val="30"/>
        <c:spPr>
          <a:solidFill>
            <a:srgbClr val="F39200"/>
          </a:solidFill>
          <a:ln w="19050">
            <a:noFill/>
          </a:ln>
          <a:effectLst/>
        </c:spPr>
      </c:pivotFmt>
      <c:pivotFmt>
        <c:idx val="31"/>
        <c:spPr>
          <a:solidFill>
            <a:srgbClr val="FBDEB2"/>
          </a:solidFill>
          <a:ln w="19050">
            <a:noFill/>
          </a:ln>
          <a:effectLst/>
        </c:spPr>
      </c:pivotFmt>
      <c:pivotFmt>
        <c:idx val="32"/>
        <c:spPr>
          <a:solidFill>
            <a:srgbClr val="E40038"/>
          </a:solidFill>
          <a:ln w="19050">
            <a:noFill/>
          </a:ln>
          <a:effectLst/>
        </c:spPr>
      </c:pivotFmt>
      <c:pivotFmt>
        <c:idx val="33"/>
        <c:spPr>
          <a:solidFill>
            <a:srgbClr val="EF6688"/>
          </a:solidFill>
          <a:ln>
            <a:noFill/>
          </a:ln>
        </c:spPr>
      </c:pivotFmt>
      <c:pivotFmt>
        <c:idx val="34"/>
        <c:spPr>
          <a:solidFill>
            <a:srgbClr val="AFCA00"/>
          </a:solidFill>
          <a:ln>
            <a:noFill/>
          </a:ln>
        </c:spPr>
      </c:pivotFmt>
      <c:pivotFmt>
        <c:idx val="35"/>
        <c:spPr>
          <a:solidFill>
            <a:srgbClr val="FFDD00"/>
          </a:solidFill>
          <a:ln>
            <a:noFill/>
          </a:ln>
        </c:spPr>
      </c:pivotFmt>
      <c:pivotFmt>
        <c:idx val="36"/>
        <c:spPr>
          <a:solidFill>
            <a:srgbClr val="F7B2C3"/>
          </a:solidFill>
          <a:ln>
            <a:noFill/>
          </a:ln>
        </c:spPr>
      </c:pivotFmt>
      <c:pivotFmt>
        <c:idx val="37"/>
        <c:spPr>
          <a:solidFill>
            <a:srgbClr val="00A754"/>
          </a:solidFill>
          <a:ln>
            <a:noFill/>
          </a:ln>
        </c:spPr>
      </c:pivotFmt>
      <c:pivotFmt>
        <c:idx val="38"/>
        <c:spPr>
          <a:solidFill>
            <a:srgbClr val="84909A"/>
          </a:solidFill>
          <a:ln>
            <a:noFill/>
          </a:ln>
        </c:spPr>
      </c:pivotFmt>
      <c:pivotFmt>
        <c:idx val="39"/>
        <c:spPr>
          <a:solidFill>
            <a:srgbClr val="00AEC3"/>
          </a:solidFill>
          <a:ln>
            <a:noFill/>
          </a:ln>
        </c:spPr>
      </c:pivotFmt>
      <c:pivotFmt>
        <c:idx val="40"/>
        <c:spPr>
          <a:solidFill>
            <a:srgbClr val="B2E7ED"/>
          </a:solidFill>
          <a:ln>
            <a:noFill/>
          </a:ln>
        </c:spPr>
      </c:pivotFmt>
      <c:pivotFmt>
        <c:idx val="41"/>
        <c:spPr>
          <a:solidFill>
            <a:srgbClr val="B2C3D2"/>
          </a:solidFill>
          <a:ln>
            <a:noFill/>
          </a:ln>
        </c:spPr>
      </c:pivotFmt>
      <c:pivotFmt>
        <c:idx val="42"/>
        <c:spPr>
          <a:ln>
            <a:noFill/>
          </a:ln>
        </c:spPr>
        <c:marker>
          <c:symbol val="none"/>
        </c:marker>
        <c:dLbl>
          <c:idx val="0"/>
          <c:delete val="1"/>
          <c:extLst>
            <c:ext xmlns:c15="http://schemas.microsoft.com/office/drawing/2012/chart" uri="{CE6537A1-D6FC-4f65-9D91-7224C49458BB}"/>
          </c:extLst>
        </c:dLbl>
      </c:pivotFmt>
      <c:pivotFmt>
        <c:idx val="43"/>
        <c:spPr>
          <a:solidFill>
            <a:srgbClr val="003869"/>
          </a:solidFill>
          <a:ln w="19050">
            <a:noFill/>
          </a:ln>
          <a:effectLst/>
        </c:spPr>
      </c:pivotFmt>
      <c:pivotFmt>
        <c:idx val="44"/>
        <c:spPr>
          <a:solidFill>
            <a:srgbClr val="B2C3D2"/>
          </a:solidFill>
          <a:ln>
            <a:noFill/>
          </a:ln>
        </c:spPr>
      </c:pivotFmt>
      <c:pivotFmt>
        <c:idx val="45"/>
        <c:spPr>
          <a:solidFill>
            <a:srgbClr val="B2E7ED"/>
          </a:solidFill>
          <a:ln>
            <a:noFill/>
          </a:ln>
        </c:spPr>
      </c:pivotFmt>
      <c:pivotFmt>
        <c:idx val="46"/>
        <c:spPr>
          <a:solidFill>
            <a:srgbClr val="00AEC3"/>
          </a:solidFill>
          <a:ln>
            <a:noFill/>
          </a:ln>
        </c:spPr>
      </c:pivotFmt>
      <c:pivotFmt>
        <c:idx val="47"/>
        <c:spPr>
          <a:solidFill>
            <a:srgbClr val="84909A"/>
          </a:solidFill>
          <a:ln>
            <a:noFill/>
          </a:ln>
        </c:spPr>
      </c:pivotFmt>
      <c:pivotFmt>
        <c:idx val="48"/>
        <c:spPr>
          <a:solidFill>
            <a:srgbClr val="00A754"/>
          </a:solidFill>
          <a:ln>
            <a:noFill/>
          </a:ln>
        </c:spPr>
      </c:pivotFmt>
      <c:pivotFmt>
        <c:idx val="49"/>
        <c:spPr>
          <a:solidFill>
            <a:srgbClr val="F7B2C3"/>
          </a:solidFill>
          <a:ln>
            <a:noFill/>
          </a:ln>
        </c:spPr>
      </c:pivotFmt>
      <c:pivotFmt>
        <c:idx val="50"/>
        <c:spPr>
          <a:solidFill>
            <a:srgbClr val="FFDD00"/>
          </a:solidFill>
          <a:ln>
            <a:noFill/>
          </a:ln>
        </c:spPr>
      </c:pivotFmt>
      <c:pivotFmt>
        <c:idx val="51"/>
        <c:spPr>
          <a:solidFill>
            <a:srgbClr val="FFF5B2"/>
          </a:solidFill>
          <a:ln w="19050">
            <a:noFill/>
          </a:ln>
          <a:effectLst/>
        </c:spPr>
      </c:pivotFmt>
      <c:pivotFmt>
        <c:idx val="52"/>
        <c:spPr>
          <a:solidFill>
            <a:srgbClr val="F39200"/>
          </a:solidFill>
          <a:ln w="19050">
            <a:noFill/>
          </a:ln>
          <a:effectLst/>
        </c:spPr>
      </c:pivotFmt>
      <c:pivotFmt>
        <c:idx val="53"/>
        <c:spPr>
          <a:solidFill>
            <a:srgbClr val="FBDEB2"/>
          </a:solidFill>
          <a:ln w="19050">
            <a:noFill/>
          </a:ln>
          <a:effectLst/>
        </c:spPr>
      </c:pivotFmt>
      <c:pivotFmt>
        <c:idx val="54"/>
        <c:spPr>
          <a:solidFill>
            <a:srgbClr val="E40038"/>
          </a:solidFill>
          <a:ln w="19050">
            <a:noFill/>
          </a:ln>
          <a:effectLst/>
        </c:spPr>
      </c:pivotFmt>
      <c:pivotFmt>
        <c:idx val="55"/>
        <c:spPr>
          <a:solidFill>
            <a:srgbClr val="EF6688"/>
          </a:solidFill>
          <a:ln>
            <a:noFill/>
          </a:ln>
        </c:spPr>
      </c:pivotFmt>
      <c:pivotFmt>
        <c:idx val="56"/>
        <c:spPr>
          <a:solidFill>
            <a:srgbClr val="AFCA00"/>
          </a:solidFill>
          <a:ln>
            <a:noFill/>
          </a:ln>
        </c:spPr>
      </c:pivotFmt>
      <c:pivotFmt>
        <c:idx val="57"/>
        <c:spPr>
          <a:ln>
            <a:noFill/>
          </a:ln>
        </c:spPr>
        <c:marker>
          <c:symbol val="none"/>
        </c:marker>
        <c:dLbl>
          <c:idx val="0"/>
          <c:delete val="1"/>
          <c:extLst>
            <c:ext xmlns:c15="http://schemas.microsoft.com/office/drawing/2012/chart" uri="{CE6537A1-D6FC-4f65-9D91-7224C49458BB}"/>
          </c:extLst>
        </c:dLbl>
      </c:pivotFmt>
      <c:pivotFmt>
        <c:idx val="58"/>
        <c:spPr>
          <a:solidFill>
            <a:srgbClr val="003869"/>
          </a:solidFill>
          <a:ln w="19050">
            <a:noFill/>
          </a:ln>
          <a:effectLst/>
        </c:spPr>
      </c:pivotFmt>
      <c:pivotFmt>
        <c:idx val="59"/>
        <c:spPr>
          <a:solidFill>
            <a:srgbClr val="B2C3D2"/>
          </a:solidFill>
          <a:ln>
            <a:noFill/>
          </a:ln>
        </c:spPr>
      </c:pivotFmt>
      <c:pivotFmt>
        <c:idx val="60"/>
        <c:spPr>
          <a:solidFill>
            <a:srgbClr val="B2E7ED"/>
          </a:solidFill>
          <a:ln>
            <a:noFill/>
          </a:ln>
        </c:spPr>
      </c:pivotFmt>
      <c:pivotFmt>
        <c:idx val="61"/>
        <c:spPr>
          <a:solidFill>
            <a:srgbClr val="00AEC3"/>
          </a:solidFill>
          <a:ln>
            <a:noFill/>
          </a:ln>
        </c:spPr>
      </c:pivotFmt>
      <c:pivotFmt>
        <c:idx val="62"/>
        <c:spPr>
          <a:solidFill>
            <a:srgbClr val="84909A"/>
          </a:solidFill>
          <a:ln>
            <a:noFill/>
          </a:ln>
        </c:spPr>
      </c:pivotFmt>
      <c:pivotFmt>
        <c:idx val="63"/>
        <c:spPr>
          <a:solidFill>
            <a:srgbClr val="00A754"/>
          </a:solidFill>
          <a:ln>
            <a:noFill/>
          </a:ln>
        </c:spPr>
      </c:pivotFmt>
      <c:pivotFmt>
        <c:idx val="64"/>
        <c:spPr>
          <a:solidFill>
            <a:srgbClr val="F7B2C3"/>
          </a:solidFill>
          <a:ln>
            <a:noFill/>
          </a:ln>
        </c:spPr>
      </c:pivotFmt>
      <c:pivotFmt>
        <c:idx val="65"/>
        <c:spPr>
          <a:solidFill>
            <a:srgbClr val="FFDD00"/>
          </a:solidFill>
          <a:ln>
            <a:noFill/>
          </a:ln>
        </c:spPr>
      </c:pivotFmt>
      <c:pivotFmt>
        <c:idx val="66"/>
        <c:spPr>
          <a:solidFill>
            <a:srgbClr val="FFF5B2"/>
          </a:solidFill>
          <a:ln w="19050">
            <a:noFill/>
          </a:ln>
          <a:effectLst/>
        </c:spPr>
      </c:pivotFmt>
      <c:pivotFmt>
        <c:idx val="67"/>
        <c:spPr>
          <a:solidFill>
            <a:srgbClr val="F39200"/>
          </a:solidFill>
          <a:ln w="19050">
            <a:noFill/>
          </a:ln>
          <a:effectLst/>
        </c:spPr>
      </c:pivotFmt>
      <c:pivotFmt>
        <c:idx val="68"/>
        <c:spPr>
          <a:solidFill>
            <a:srgbClr val="FBDEB2"/>
          </a:solidFill>
          <a:ln w="19050">
            <a:noFill/>
          </a:ln>
          <a:effectLst/>
        </c:spPr>
      </c:pivotFmt>
      <c:pivotFmt>
        <c:idx val="69"/>
        <c:spPr>
          <a:solidFill>
            <a:srgbClr val="E40038"/>
          </a:solidFill>
          <a:ln w="19050">
            <a:noFill/>
          </a:ln>
          <a:effectLst/>
        </c:spPr>
      </c:pivotFmt>
      <c:pivotFmt>
        <c:idx val="70"/>
        <c:spPr>
          <a:solidFill>
            <a:srgbClr val="EF6688"/>
          </a:solidFill>
          <a:ln>
            <a:noFill/>
          </a:ln>
        </c:spPr>
      </c:pivotFmt>
      <c:pivotFmt>
        <c:idx val="71"/>
        <c:spPr>
          <a:solidFill>
            <a:srgbClr val="AFCA00"/>
          </a:solidFill>
          <a:ln>
            <a:noFill/>
          </a:ln>
        </c:spPr>
      </c:pivotFmt>
      <c:pivotFmt>
        <c:idx val="72"/>
        <c:spPr>
          <a:ln>
            <a:noFill/>
          </a:ln>
        </c:spPr>
        <c:marker>
          <c:symbol val="none"/>
        </c:marker>
        <c:dLbl>
          <c:idx val="0"/>
          <c:delete val="1"/>
          <c:extLst>
            <c:ext xmlns:c15="http://schemas.microsoft.com/office/drawing/2012/chart" uri="{CE6537A1-D6FC-4f65-9D91-7224C49458BB}"/>
          </c:extLst>
        </c:dLbl>
      </c:pivotFmt>
      <c:pivotFmt>
        <c:idx val="73"/>
        <c:spPr>
          <a:solidFill>
            <a:srgbClr val="003869"/>
          </a:solidFill>
          <a:ln w="19050">
            <a:noFill/>
          </a:ln>
          <a:effectLst/>
        </c:spPr>
      </c:pivotFmt>
      <c:pivotFmt>
        <c:idx val="74"/>
        <c:spPr>
          <a:solidFill>
            <a:srgbClr val="B2C3D2"/>
          </a:solidFill>
          <a:ln>
            <a:noFill/>
          </a:ln>
        </c:spPr>
      </c:pivotFmt>
      <c:pivotFmt>
        <c:idx val="75"/>
        <c:spPr>
          <a:solidFill>
            <a:srgbClr val="B2E7ED"/>
          </a:solidFill>
          <a:ln>
            <a:noFill/>
          </a:ln>
        </c:spPr>
      </c:pivotFmt>
      <c:pivotFmt>
        <c:idx val="76"/>
        <c:spPr>
          <a:solidFill>
            <a:srgbClr val="00AEC3"/>
          </a:solidFill>
          <a:ln>
            <a:noFill/>
          </a:ln>
        </c:spPr>
      </c:pivotFmt>
      <c:pivotFmt>
        <c:idx val="77"/>
        <c:spPr>
          <a:solidFill>
            <a:srgbClr val="84909A"/>
          </a:solidFill>
          <a:ln>
            <a:noFill/>
          </a:ln>
        </c:spPr>
      </c:pivotFmt>
      <c:pivotFmt>
        <c:idx val="78"/>
        <c:spPr>
          <a:solidFill>
            <a:srgbClr val="00A754"/>
          </a:solidFill>
          <a:ln>
            <a:noFill/>
          </a:ln>
        </c:spPr>
      </c:pivotFmt>
      <c:pivotFmt>
        <c:idx val="79"/>
        <c:spPr>
          <a:solidFill>
            <a:srgbClr val="F7B2C3"/>
          </a:solidFill>
          <a:ln>
            <a:noFill/>
          </a:ln>
        </c:spPr>
      </c:pivotFmt>
      <c:pivotFmt>
        <c:idx val="80"/>
        <c:spPr>
          <a:solidFill>
            <a:srgbClr val="FFDD00"/>
          </a:solidFill>
          <a:ln>
            <a:noFill/>
          </a:ln>
        </c:spPr>
      </c:pivotFmt>
      <c:pivotFmt>
        <c:idx val="81"/>
        <c:spPr>
          <a:solidFill>
            <a:srgbClr val="FFF5B2"/>
          </a:solidFill>
          <a:ln w="19050">
            <a:noFill/>
          </a:ln>
          <a:effectLst/>
        </c:spPr>
      </c:pivotFmt>
      <c:pivotFmt>
        <c:idx val="82"/>
        <c:spPr>
          <a:solidFill>
            <a:srgbClr val="F39200"/>
          </a:solidFill>
          <a:ln w="19050">
            <a:noFill/>
          </a:ln>
          <a:effectLst/>
        </c:spPr>
      </c:pivotFmt>
      <c:pivotFmt>
        <c:idx val="83"/>
        <c:spPr>
          <a:solidFill>
            <a:srgbClr val="FBDEB2"/>
          </a:solidFill>
          <a:ln w="19050">
            <a:noFill/>
          </a:ln>
          <a:effectLst/>
        </c:spPr>
      </c:pivotFmt>
      <c:pivotFmt>
        <c:idx val="84"/>
        <c:spPr>
          <a:solidFill>
            <a:srgbClr val="E40038"/>
          </a:solidFill>
          <a:ln w="19050">
            <a:noFill/>
          </a:ln>
          <a:effectLst/>
        </c:spPr>
      </c:pivotFmt>
      <c:pivotFmt>
        <c:idx val="85"/>
        <c:spPr>
          <a:solidFill>
            <a:srgbClr val="EF6688"/>
          </a:solidFill>
          <a:ln>
            <a:noFill/>
          </a:ln>
        </c:spPr>
      </c:pivotFmt>
      <c:pivotFmt>
        <c:idx val="86"/>
        <c:spPr>
          <a:solidFill>
            <a:srgbClr val="AFCA00"/>
          </a:solidFill>
          <a:ln>
            <a:noFill/>
          </a:ln>
        </c:spPr>
      </c:pivotFmt>
      <c:pivotFmt>
        <c:idx val="87"/>
        <c:spPr>
          <a:ln>
            <a:noFill/>
          </a:ln>
        </c:spPr>
        <c:marker>
          <c:symbol val="none"/>
        </c:marker>
        <c:dLbl>
          <c:idx val="0"/>
          <c:delete val="1"/>
          <c:extLst>
            <c:ext xmlns:c15="http://schemas.microsoft.com/office/drawing/2012/chart" uri="{CE6537A1-D6FC-4f65-9D91-7224C49458BB}"/>
          </c:extLst>
        </c:dLbl>
      </c:pivotFmt>
      <c:pivotFmt>
        <c:idx val="88"/>
        <c:spPr>
          <a:solidFill>
            <a:srgbClr val="003869"/>
          </a:solidFill>
          <a:ln w="19050">
            <a:noFill/>
          </a:ln>
          <a:effectLst/>
        </c:spPr>
      </c:pivotFmt>
      <c:pivotFmt>
        <c:idx val="89"/>
        <c:spPr>
          <a:solidFill>
            <a:srgbClr val="B2C3D2"/>
          </a:solidFill>
          <a:ln>
            <a:noFill/>
          </a:ln>
        </c:spPr>
      </c:pivotFmt>
      <c:pivotFmt>
        <c:idx val="90"/>
        <c:spPr>
          <a:solidFill>
            <a:srgbClr val="B2E7ED"/>
          </a:solidFill>
          <a:ln>
            <a:noFill/>
          </a:ln>
        </c:spPr>
      </c:pivotFmt>
      <c:pivotFmt>
        <c:idx val="91"/>
        <c:spPr>
          <a:solidFill>
            <a:srgbClr val="00AEC3"/>
          </a:solidFill>
          <a:ln>
            <a:noFill/>
          </a:ln>
        </c:spPr>
      </c:pivotFmt>
      <c:pivotFmt>
        <c:idx val="92"/>
        <c:spPr>
          <a:solidFill>
            <a:srgbClr val="84909A"/>
          </a:solidFill>
          <a:ln>
            <a:noFill/>
          </a:ln>
        </c:spPr>
      </c:pivotFmt>
      <c:pivotFmt>
        <c:idx val="93"/>
        <c:spPr>
          <a:solidFill>
            <a:srgbClr val="00A754"/>
          </a:solidFill>
          <a:ln>
            <a:noFill/>
          </a:ln>
        </c:spPr>
      </c:pivotFmt>
      <c:pivotFmt>
        <c:idx val="94"/>
        <c:spPr>
          <a:solidFill>
            <a:srgbClr val="F7B2C3"/>
          </a:solidFill>
          <a:ln>
            <a:noFill/>
          </a:ln>
        </c:spPr>
      </c:pivotFmt>
      <c:pivotFmt>
        <c:idx val="95"/>
        <c:spPr>
          <a:solidFill>
            <a:srgbClr val="FFDD00"/>
          </a:solidFill>
          <a:ln>
            <a:noFill/>
          </a:ln>
        </c:spPr>
      </c:pivotFmt>
      <c:pivotFmt>
        <c:idx val="96"/>
        <c:spPr>
          <a:solidFill>
            <a:srgbClr val="FFF5B2"/>
          </a:solidFill>
          <a:ln w="19050">
            <a:noFill/>
          </a:ln>
          <a:effectLst/>
        </c:spPr>
      </c:pivotFmt>
      <c:pivotFmt>
        <c:idx val="97"/>
        <c:spPr>
          <a:solidFill>
            <a:srgbClr val="F39200"/>
          </a:solidFill>
          <a:ln w="19050">
            <a:noFill/>
          </a:ln>
          <a:effectLst/>
        </c:spPr>
      </c:pivotFmt>
      <c:pivotFmt>
        <c:idx val="98"/>
        <c:spPr>
          <a:solidFill>
            <a:srgbClr val="FBDEB2"/>
          </a:solidFill>
          <a:ln w="19050">
            <a:noFill/>
          </a:ln>
          <a:effectLst/>
        </c:spPr>
      </c:pivotFmt>
      <c:pivotFmt>
        <c:idx val="99"/>
        <c:spPr>
          <a:solidFill>
            <a:srgbClr val="E40038"/>
          </a:solidFill>
          <a:ln w="19050">
            <a:noFill/>
          </a:ln>
          <a:effectLst/>
        </c:spPr>
      </c:pivotFmt>
      <c:pivotFmt>
        <c:idx val="100"/>
        <c:spPr>
          <a:solidFill>
            <a:srgbClr val="EF6688"/>
          </a:solidFill>
          <a:ln>
            <a:noFill/>
          </a:ln>
        </c:spPr>
      </c:pivotFmt>
      <c:pivotFmt>
        <c:idx val="101"/>
        <c:spPr>
          <a:solidFill>
            <a:srgbClr val="AFCA00"/>
          </a:solidFill>
          <a:ln>
            <a:noFill/>
          </a:ln>
        </c:spPr>
      </c:pivotFmt>
    </c:pivotFmts>
    <c:plotArea>
      <c:layout>
        <c:manualLayout>
          <c:layoutTarget val="inner"/>
          <c:xMode val="edge"/>
          <c:yMode val="edge"/>
          <c:x val="0.60289642857142856"/>
          <c:y val="9.1539711982064162E-2"/>
          <c:w val="0.37489253640273562"/>
          <c:h val="0.60354734045271052"/>
        </c:manualLayout>
      </c:layout>
      <c:doughnutChart>
        <c:varyColors val="1"/>
        <c:ser>
          <c:idx val="0"/>
          <c:order val="0"/>
          <c:tx>
            <c:strRef>
              <c:f>'pivot Db A VM pTH'!$D$5</c:f>
              <c:strCache>
                <c:ptCount val="1"/>
                <c:pt idx="0">
                  <c:v>Ergebnis</c:v>
                </c:pt>
              </c:strCache>
            </c:strRef>
          </c:tx>
          <c:spPr>
            <a:ln>
              <a:noFill/>
            </a:ln>
          </c:spPr>
          <c:dPt>
            <c:idx val="0"/>
            <c:bubble3D val="0"/>
            <c:spPr>
              <a:solidFill>
                <a:srgbClr val="003869"/>
              </a:solidFill>
              <a:ln w="19050">
                <a:noFill/>
              </a:ln>
              <a:effectLst/>
            </c:spPr>
            <c:extLst>
              <c:ext xmlns:c16="http://schemas.microsoft.com/office/drawing/2014/chart" uri="{C3380CC4-5D6E-409C-BE32-E72D297353CC}">
                <c16:uniqueId val="{00000001-E621-4777-BD33-76D2D998072B}"/>
              </c:ext>
            </c:extLst>
          </c:dPt>
          <c:dPt>
            <c:idx val="1"/>
            <c:bubble3D val="0"/>
            <c:spPr>
              <a:solidFill>
                <a:srgbClr val="B2C3D2"/>
              </a:solidFill>
              <a:ln>
                <a:noFill/>
              </a:ln>
            </c:spPr>
            <c:extLst>
              <c:ext xmlns:c16="http://schemas.microsoft.com/office/drawing/2014/chart" uri="{C3380CC4-5D6E-409C-BE32-E72D297353CC}">
                <c16:uniqueId val="{00000003-E621-4777-BD33-76D2D998072B}"/>
              </c:ext>
            </c:extLst>
          </c:dPt>
          <c:dPt>
            <c:idx val="2"/>
            <c:bubble3D val="0"/>
            <c:spPr>
              <a:solidFill>
                <a:srgbClr val="B2E7ED"/>
              </a:solidFill>
              <a:ln>
                <a:noFill/>
              </a:ln>
            </c:spPr>
            <c:extLst>
              <c:ext xmlns:c16="http://schemas.microsoft.com/office/drawing/2014/chart" uri="{C3380CC4-5D6E-409C-BE32-E72D297353CC}">
                <c16:uniqueId val="{00000005-E621-4777-BD33-76D2D998072B}"/>
              </c:ext>
            </c:extLst>
          </c:dPt>
          <c:dPt>
            <c:idx val="3"/>
            <c:bubble3D val="0"/>
            <c:spPr>
              <a:solidFill>
                <a:srgbClr val="00AEC3"/>
              </a:solidFill>
              <a:ln>
                <a:noFill/>
              </a:ln>
            </c:spPr>
            <c:extLst>
              <c:ext xmlns:c16="http://schemas.microsoft.com/office/drawing/2014/chart" uri="{C3380CC4-5D6E-409C-BE32-E72D297353CC}">
                <c16:uniqueId val="{00000007-E621-4777-BD33-76D2D998072B}"/>
              </c:ext>
            </c:extLst>
          </c:dPt>
          <c:dPt>
            <c:idx val="4"/>
            <c:bubble3D val="0"/>
            <c:spPr>
              <a:solidFill>
                <a:srgbClr val="84909A"/>
              </a:solidFill>
              <a:ln>
                <a:noFill/>
              </a:ln>
            </c:spPr>
            <c:extLst>
              <c:ext xmlns:c16="http://schemas.microsoft.com/office/drawing/2014/chart" uri="{C3380CC4-5D6E-409C-BE32-E72D297353CC}">
                <c16:uniqueId val="{00000009-E621-4777-BD33-76D2D998072B}"/>
              </c:ext>
            </c:extLst>
          </c:dPt>
          <c:dPt>
            <c:idx val="5"/>
            <c:bubble3D val="0"/>
            <c:spPr>
              <a:solidFill>
                <a:srgbClr val="00A754"/>
              </a:solidFill>
              <a:ln>
                <a:noFill/>
              </a:ln>
            </c:spPr>
            <c:extLst>
              <c:ext xmlns:c16="http://schemas.microsoft.com/office/drawing/2014/chart" uri="{C3380CC4-5D6E-409C-BE32-E72D297353CC}">
                <c16:uniqueId val="{0000000B-E621-4777-BD33-76D2D998072B}"/>
              </c:ext>
            </c:extLst>
          </c:dPt>
          <c:dPt>
            <c:idx val="6"/>
            <c:bubble3D val="0"/>
            <c:spPr>
              <a:solidFill>
                <a:srgbClr val="F7B2C3"/>
              </a:solidFill>
              <a:ln>
                <a:noFill/>
              </a:ln>
            </c:spPr>
            <c:extLst>
              <c:ext xmlns:c16="http://schemas.microsoft.com/office/drawing/2014/chart" uri="{C3380CC4-5D6E-409C-BE32-E72D297353CC}">
                <c16:uniqueId val="{0000000D-E621-4777-BD33-76D2D998072B}"/>
              </c:ext>
            </c:extLst>
          </c:dPt>
          <c:dPt>
            <c:idx val="7"/>
            <c:bubble3D val="0"/>
            <c:spPr>
              <a:solidFill>
                <a:srgbClr val="FFDD00"/>
              </a:solidFill>
              <a:ln>
                <a:noFill/>
              </a:ln>
            </c:spPr>
            <c:extLst>
              <c:ext xmlns:c16="http://schemas.microsoft.com/office/drawing/2014/chart" uri="{C3380CC4-5D6E-409C-BE32-E72D297353CC}">
                <c16:uniqueId val="{0000000F-E621-4777-BD33-76D2D998072B}"/>
              </c:ext>
            </c:extLst>
          </c:dPt>
          <c:dPt>
            <c:idx val="8"/>
            <c:bubble3D val="0"/>
            <c:spPr>
              <a:solidFill>
                <a:srgbClr val="FFF5B2"/>
              </a:solidFill>
              <a:ln w="19050">
                <a:noFill/>
              </a:ln>
              <a:effectLst/>
            </c:spPr>
            <c:extLst>
              <c:ext xmlns:c16="http://schemas.microsoft.com/office/drawing/2014/chart" uri="{C3380CC4-5D6E-409C-BE32-E72D297353CC}">
                <c16:uniqueId val="{00000011-E621-4777-BD33-76D2D998072B}"/>
              </c:ext>
            </c:extLst>
          </c:dPt>
          <c:dPt>
            <c:idx val="9"/>
            <c:bubble3D val="0"/>
            <c:spPr>
              <a:solidFill>
                <a:srgbClr val="F39200"/>
              </a:solidFill>
              <a:ln w="19050">
                <a:noFill/>
              </a:ln>
              <a:effectLst/>
            </c:spPr>
            <c:extLst>
              <c:ext xmlns:c16="http://schemas.microsoft.com/office/drawing/2014/chart" uri="{C3380CC4-5D6E-409C-BE32-E72D297353CC}">
                <c16:uniqueId val="{00000013-E621-4777-BD33-76D2D998072B}"/>
              </c:ext>
            </c:extLst>
          </c:dPt>
          <c:dPt>
            <c:idx val="10"/>
            <c:bubble3D val="0"/>
            <c:spPr>
              <a:solidFill>
                <a:srgbClr val="FBDEB2"/>
              </a:solidFill>
              <a:ln w="19050">
                <a:noFill/>
              </a:ln>
              <a:effectLst/>
            </c:spPr>
            <c:extLst>
              <c:ext xmlns:c16="http://schemas.microsoft.com/office/drawing/2014/chart" uri="{C3380CC4-5D6E-409C-BE32-E72D297353CC}">
                <c16:uniqueId val="{00000015-E621-4777-BD33-76D2D998072B}"/>
              </c:ext>
            </c:extLst>
          </c:dPt>
          <c:dPt>
            <c:idx val="11"/>
            <c:bubble3D val="0"/>
            <c:spPr>
              <a:solidFill>
                <a:srgbClr val="E40038"/>
              </a:solidFill>
              <a:ln w="19050">
                <a:noFill/>
              </a:ln>
              <a:effectLst/>
            </c:spPr>
            <c:extLst>
              <c:ext xmlns:c16="http://schemas.microsoft.com/office/drawing/2014/chart" uri="{C3380CC4-5D6E-409C-BE32-E72D297353CC}">
                <c16:uniqueId val="{00000017-E621-4777-BD33-76D2D998072B}"/>
              </c:ext>
            </c:extLst>
          </c:dPt>
          <c:dPt>
            <c:idx val="12"/>
            <c:bubble3D val="0"/>
            <c:spPr>
              <a:solidFill>
                <a:srgbClr val="EF6688"/>
              </a:solidFill>
              <a:ln>
                <a:noFill/>
              </a:ln>
            </c:spPr>
            <c:extLst>
              <c:ext xmlns:c16="http://schemas.microsoft.com/office/drawing/2014/chart" uri="{C3380CC4-5D6E-409C-BE32-E72D297353CC}">
                <c16:uniqueId val="{00000019-E621-4777-BD33-76D2D998072B}"/>
              </c:ext>
            </c:extLst>
          </c:dPt>
          <c:dPt>
            <c:idx val="13"/>
            <c:bubble3D val="0"/>
            <c:spPr>
              <a:solidFill>
                <a:srgbClr val="AFCA00"/>
              </a:solidFill>
              <a:ln>
                <a:noFill/>
              </a:ln>
            </c:spPr>
            <c:extLst>
              <c:ext xmlns:c16="http://schemas.microsoft.com/office/drawing/2014/chart" uri="{C3380CC4-5D6E-409C-BE32-E72D297353CC}">
                <c16:uniqueId val="{0000001B-E621-4777-BD33-76D2D998072B}"/>
              </c:ext>
            </c:extLst>
          </c:dPt>
          <c:cat>
            <c:strRef>
              <c:f>'pivot Db A VM pTH'!$C$6:$C$20</c:f>
              <c:strCache>
                <c:ptCount val="14"/>
                <c:pt idx="0">
                  <c:v>Aminoglykoside</c:v>
                </c:pt>
                <c:pt idx="1">
                  <c:v>Ceph. 1. Gen.</c:v>
                </c:pt>
                <c:pt idx="2">
                  <c:v>Ceph. 3. Gen.</c:v>
                </c:pt>
                <c:pt idx="3">
                  <c:v>Ceph. 4. Gen.</c:v>
                </c:pt>
                <c:pt idx="4">
                  <c:v>Fenicole</c:v>
                </c:pt>
                <c:pt idx="5">
                  <c:v>Fluorchinolone</c:v>
                </c:pt>
                <c:pt idx="6">
                  <c:v>Folsäureantag.</c:v>
                </c:pt>
                <c:pt idx="7">
                  <c:v>Lincosamide</c:v>
                </c:pt>
                <c:pt idx="8">
                  <c:v>Makrolide</c:v>
                </c:pt>
                <c:pt idx="9">
                  <c:v>Penicilline</c:v>
                </c:pt>
                <c:pt idx="10">
                  <c:v>Pleuromutiline</c:v>
                </c:pt>
                <c:pt idx="11">
                  <c:v>Polypeptid-AB</c:v>
                </c:pt>
                <c:pt idx="12">
                  <c:v>Sulfonamide</c:v>
                </c:pt>
                <c:pt idx="13">
                  <c:v>Tetrazykline</c:v>
                </c:pt>
              </c:strCache>
            </c:strRef>
          </c:cat>
          <c:val>
            <c:numRef>
              <c:f>'pivot Db A VM pTH'!$D$6:$D$20</c:f>
              <c:numCache>
                <c:formatCode>[&gt;=0.1]#,##0.0\ \d;[=0]"0 d";"&lt; 0,1 d"</c:formatCode>
                <c:ptCount val="14"/>
                <c:pt idx="0">
                  <c:v>28.048787141578103</c:v>
                </c:pt>
                <c:pt idx="1">
                  <c:v>0.77504320772667412</c:v>
                </c:pt>
                <c:pt idx="2">
                  <c:v>9.1437706731668875</c:v>
                </c:pt>
                <c:pt idx="3">
                  <c:v>0.95781918396142973</c:v>
                </c:pt>
                <c:pt idx="4">
                  <c:v>1.9416237027302576</c:v>
                </c:pt>
                <c:pt idx="5">
                  <c:v>26.259537866979326</c:v>
                </c:pt>
                <c:pt idx="6">
                  <c:v>4.2151785012153065</c:v>
                </c:pt>
                <c:pt idx="7">
                  <c:v>21.197635953762482</c:v>
                </c:pt>
                <c:pt idx="8">
                  <c:v>35.878205421952792</c:v>
                </c:pt>
                <c:pt idx="9">
                  <c:v>68.806581688340628</c:v>
                </c:pt>
                <c:pt idx="10">
                  <c:v>2.16285015538989</c:v>
                </c:pt>
                <c:pt idx="11">
                  <c:v>35.014891726488791</c:v>
                </c:pt>
                <c:pt idx="12">
                  <c:v>8.6735676960211432</c:v>
                </c:pt>
                <c:pt idx="13">
                  <c:v>21.640849011871829</c:v>
                </c:pt>
              </c:numCache>
            </c:numRef>
          </c:val>
          <c:extLst>
            <c:ext xmlns:c16="http://schemas.microsoft.com/office/drawing/2014/chart" uri="{C3380CC4-5D6E-409C-BE32-E72D297353CC}">
              <c16:uniqueId val="{0000001C-E621-4777-BD33-76D2D998072B}"/>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noFill/>
    <a:ln w="9525" cap="flat" cmpd="sng" algn="ctr">
      <a:noFill/>
      <a:round/>
    </a:ln>
    <a:effectLst/>
  </c:spPr>
  <c:txPr>
    <a:bodyPr/>
    <a:lstStyle/>
    <a:p>
      <a:pPr>
        <a:defRPr/>
      </a:pPr>
      <a:endParaRPr lang="de-DE"/>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[antibiotika-verbrauchsmengen-und-therapiehaeufigkeit-2024-tabellen.xlsx]pivot Db A VM pTH!VM_WSK</c:name>
    <c:fmtId val="20"/>
  </c:pivotSource>
  <c:chart>
    <c:autoTitleDeleted val="1"/>
    <c:pivotFmts>
      <c:pivotFmt>
        <c:idx val="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003869"/>
          </a:solidFill>
          <a:ln w="19050">
            <a:noFill/>
          </a:ln>
          <a:effectLst/>
        </c:spPr>
      </c:pivotFmt>
      <c:pivotFmt>
        <c:idx val="2"/>
        <c:spPr>
          <a:solidFill>
            <a:srgbClr val="B2C3D2"/>
          </a:solidFill>
          <a:ln w="19050">
            <a:noFill/>
          </a:ln>
          <a:effectLst/>
        </c:spPr>
      </c:pivotFmt>
      <c:pivotFmt>
        <c:idx val="3"/>
        <c:spPr>
          <a:solidFill>
            <a:srgbClr val="B2E7ED"/>
          </a:solidFill>
          <a:ln w="19050">
            <a:noFill/>
          </a:ln>
          <a:effectLst/>
        </c:spPr>
      </c:pivotFmt>
      <c:pivotFmt>
        <c:idx val="4"/>
        <c:spPr>
          <a:solidFill>
            <a:srgbClr val="00AEC3"/>
          </a:solidFill>
          <a:ln w="19050">
            <a:noFill/>
          </a:ln>
          <a:effectLst/>
        </c:spPr>
      </c:pivotFmt>
      <c:pivotFmt>
        <c:idx val="5"/>
        <c:spPr>
          <a:solidFill>
            <a:srgbClr val="84909A"/>
          </a:solidFill>
          <a:ln w="19050">
            <a:noFill/>
          </a:ln>
          <a:effectLst/>
        </c:spPr>
      </c:pivotFmt>
      <c:pivotFmt>
        <c:idx val="6"/>
        <c:spPr>
          <a:solidFill>
            <a:srgbClr val="00A754"/>
          </a:solidFill>
          <a:ln w="19050">
            <a:noFill/>
          </a:ln>
          <a:effectLst/>
        </c:spPr>
      </c:pivotFmt>
      <c:pivotFmt>
        <c:idx val="7"/>
        <c:spPr>
          <a:solidFill>
            <a:srgbClr val="F7B2C3"/>
          </a:solidFill>
          <a:ln w="19050">
            <a:noFill/>
          </a:ln>
          <a:effectLst/>
        </c:spPr>
      </c:pivotFmt>
      <c:pivotFmt>
        <c:idx val="8"/>
        <c:spPr>
          <a:solidFill>
            <a:srgbClr val="FFDD00"/>
          </a:solidFill>
          <a:ln w="19050">
            <a:noFill/>
          </a:ln>
          <a:effectLst/>
        </c:spPr>
      </c:pivotFmt>
      <c:pivotFmt>
        <c:idx val="9"/>
        <c:spPr>
          <a:solidFill>
            <a:srgbClr val="FFF5B2"/>
          </a:solidFill>
          <a:ln w="19050">
            <a:noFill/>
          </a:ln>
          <a:effectLst/>
        </c:spPr>
      </c:pivotFmt>
      <c:pivotFmt>
        <c:idx val="10"/>
        <c:spPr>
          <a:solidFill>
            <a:srgbClr val="F39200"/>
          </a:solidFill>
          <a:ln w="19050">
            <a:noFill/>
          </a:ln>
          <a:effectLst/>
        </c:spPr>
      </c:pivotFmt>
      <c:pivotFmt>
        <c:idx val="11"/>
        <c:spPr>
          <a:solidFill>
            <a:srgbClr val="FBDEB2"/>
          </a:solidFill>
          <a:ln w="19050">
            <a:noFill/>
          </a:ln>
          <a:effectLst/>
        </c:spPr>
      </c:pivotFmt>
      <c:pivotFmt>
        <c:idx val="12"/>
        <c:spPr>
          <a:solidFill>
            <a:srgbClr val="E40038"/>
          </a:solidFill>
          <a:ln w="19050">
            <a:noFill/>
          </a:ln>
          <a:effectLst/>
        </c:spPr>
      </c:pivotFmt>
      <c:pivotFmt>
        <c:idx val="13"/>
        <c:spPr>
          <a:solidFill>
            <a:srgbClr val="EF6688"/>
          </a:solidFill>
          <a:ln w="19050">
            <a:noFill/>
          </a:ln>
          <a:effectLst/>
        </c:spPr>
      </c:pivotFmt>
      <c:pivotFmt>
        <c:idx val="14"/>
        <c:spPr>
          <a:solidFill>
            <a:srgbClr val="AFCA00"/>
          </a:solidFill>
          <a:ln w="19050">
            <a:noFill/>
          </a:ln>
          <a:effectLst/>
        </c:spPr>
      </c:pivotFmt>
      <c:pivotFmt>
        <c:idx val="15"/>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003869"/>
          </a:solidFill>
          <a:ln w="19050">
            <a:noFill/>
          </a:ln>
          <a:effectLst/>
        </c:spPr>
      </c:pivotFmt>
      <c:pivotFmt>
        <c:idx val="17"/>
        <c:spPr>
          <a:solidFill>
            <a:srgbClr val="B2C3D2"/>
          </a:solidFill>
          <a:ln w="19050">
            <a:noFill/>
          </a:ln>
          <a:effectLst/>
        </c:spPr>
      </c:pivotFmt>
      <c:pivotFmt>
        <c:idx val="18"/>
        <c:spPr>
          <a:solidFill>
            <a:srgbClr val="B2E7ED"/>
          </a:solidFill>
          <a:ln w="19050">
            <a:noFill/>
          </a:ln>
          <a:effectLst/>
        </c:spPr>
      </c:pivotFmt>
      <c:pivotFmt>
        <c:idx val="19"/>
        <c:spPr>
          <a:solidFill>
            <a:srgbClr val="00AEC3"/>
          </a:solidFill>
          <a:ln w="19050">
            <a:noFill/>
          </a:ln>
          <a:effectLst/>
        </c:spPr>
      </c:pivotFmt>
      <c:pivotFmt>
        <c:idx val="20"/>
        <c:spPr>
          <a:solidFill>
            <a:srgbClr val="84909A"/>
          </a:solidFill>
          <a:ln w="19050">
            <a:noFill/>
          </a:ln>
          <a:effectLst/>
        </c:spPr>
      </c:pivotFmt>
      <c:pivotFmt>
        <c:idx val="21"/>
        <c:spPr>
          <a:solidFill>
            <a:srgbClr val="00A754"/>
          </a:solidFill>
          <a:ln w="19050">
            <a:noFill/>
          </a:ln>
          <a:effectLst/>
        </c:spPr>
      </c:pivotFmt>
      <c:pivotFmt>
        <c:idx val="22"/>
        <c:spPr>
          <a:solidFill>
            <a:srgbClr val="F7B2C3"/>
          </a:solidFill>
          <a:ln w="19050">
            <a:noFill/>
          </a:ln>
          <a:effectLst/>
        </c:spPr>
      </c:pivotFmt>
      <c:pivotFmt>
        <c:idx val="23"/>
        <c:spPr>
          <a:solidFill>
            <a:srgbClr val="FFDD00"/>
          </a:solidFill>
          <a:ln w="19050">
            <a:noFill/>
          </a:ln>
          <a:effectLst/>
        </c:spPr>
      </c:pivotFmt>
      <c:pivotFmt>
        <c:idx val="24"/>
        <c:spPr>
          <a:solidFill>
            <a:srgbClr val="FFF5B2"/>
          </a:solidFill>
          <a:ln w="19050">
            <a:noFill/>
          </a:ln>
          <a:effectLst/>
        </c:spPr>
      </c:pivotFmt>
      <c:pivotFmt>
        <c:idx val="25"/>
        <c:spPr>
          <a:solidFill>
            <a:srgbClr val="F39200"/>
          </a:solidFill>
          <a:ln w="19050">
            <a:noFill/>
          </a:ln>
          <a:effectLst/>
        </c:spPr>
      </c:pivotFmt>
      <c:pivotFmt>
        <c:idx val="26"/>
        <c:spPr>
          <a:solidFill>
            <a:srgbClr val="FBDEB2"/>
          </a:solidFill>
          <a:ln w="19050">
            <a:noFill/>
          </a:ln>
          <a:effectLst/>
        </c:spPr>
      </c:pivotFmt>
      <c:pivotFmt>
        <c:idx val="27"/>
        <c:spPr>
          <a:solidFill>
            <a:srgbClr val="E40038"/>
          </a:solidFill>
          <a:ln w="19050">
            <a:noFill/>
          </a:ln>
          <a:effectLst/>
        </c:spPr>
      </c:pivotFmt>
      <c:pivotFmt>
        <c:idx val="28"/>
        <c:spPr>
          <a:solidFill>
            <a:srgbClr val="EF6688"/>
          </a:solidFill>
          <a:ln w="19050">
            <a:noFill/>
          </a:ln>
          <a:effectLst/>
        </c:spPr>
      </c:pivotFmt>
      <c:pivotFmt>
        <c:idx val="29"/>
        <c:spPr>
          <a:solidFill>
            <a:srgbClr val="AFCA00"/>
          </a:solidFill>
          <a:ln w="19050">
            <a:noFill/>
          </a:ln>
          <a:effectLst/>
        </c:spPr>
      </c:pivotFmt>
      <c:pivotFmt>
        <c:idx val="30"/>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003869"/>
          </a:solidFill>
          <a:ln w="19050">
            <a:noFill/>
          </a:ln>
          <a:effectLst/>
        </c:spPr>
      </c:pivotFmt>
      <c:pivotFmt>
        <c:idx val="32"/>
        <c:spPr>
          <a:solidFill>
            <a:srgbClr val="B2C3D2"/>
          </a:solidFill>
          <a:ln w="19050">
            <a:noFill/>
          </a:ln>
          <a:effectLst/>
        </c:spPr>
      </c:pivotFmt>
      <c:pivotFmt>
        <c:idx val="33"/>
        <c:spPr>
          <a:solidFill>
            <a:srgbClr val="B2E7ED"/>
          </a:solidFill>
          <a:ln w="19050">
            <a:noFill/>
          </a:ln>
          <a:effectLst/>
        </c:spPr>
      </c:pivotFmt>
      <c:pivotFmt>
        <c:idx val="34"/>
        <c:spPr>
          <a:solidFill>
            <a:srgbClr val="00AEC3"/>
          </a:solidFill>
          <a:ln w="19050">
            <a:noFill/>
          </a:ln>
          <a:effectLst/>
        </c:spPr>
      </c:pivotFmt>
      <c:pivotFmt>
        <c:idx val="35"/>
        <c:spPr>
          <a:solidFill>
            <a:srgbClr val="84909A"/>
          </a:solidFill>
          <a:ln w="19050">
            <a:noFill/>
          </a:ln>
          <a:effectLst/>
        </c:spPr>
      </c:pivotFmt>
      <c:pivotFmt>
        <c:idx val="36"/>
        <c:spPr>
          <a:solidFill>
            <a:srgbClr val="00A754"/>
          </a:solidFill>
          <a:ln w="19050">
            <a:noFill/>
          </a:ln>
          <a:effectLst/>
        </c:spPr>
      </c:pivotFmt>
      <c:pivotFmt>
        <c:idx val="37"/>
        <c:spPr>
          <a:solidFill>
            <a:srgbClr val="F7B2C3"/>
          </a:solidFill>
          <a:ln w="19050">
            <a:noFill/>
          </a:ln>
          <a:effectLst/>
        </c:spPr>
      </c:pivotFmt>
      <c:pivotFmt>
        <c:idx val="38"/>
        <c:spPr>
          <a:solidFill>
            <a:srgbClr val="FFDD00"/>
          </a:solidFill>
          <a:ln w="19050">
            <a:noFill/>
          </a:ln>
          <a:effectLst/>
        </c:spPr>
      </c:pivotFmt>
      <c:pivotFmt>
        <c:idx val="39"/>
        <c:spPr>
          <a:solidFill>
            <a:srgbClr val="FFF5B2"/>
          </a:solidFill>
          <a:ln w="19050">
            <a:noFill/>
          </a:ln>
          <a:effectLst/>
        </c:spPr>
      </c:pivotFmt>
      <c:pivotFmt>
        <c:idx val="40"/>
        <c:spPr>
          <a:solidFill>
            <a:srgbClr val="F39200"/>
          </a:solidFill>
          <a:ln w="19050">
            <a:noFill/>
          </a:ln>
          <a:effectLst/>
        </c:spPr>
      </c:pivotFmt>
      <c:pivotFmt>
        <c:idx val="41"/>
        <c:spPr>
          <a:solidFill>
            <a:srgbClr val="FBDEB2"/>
          </a:solidFill>
          <a:ln w="19050">
            <a:noFill/>
          </a:ln>
          <a:effectLst/>
        </c:spPr>
      </c:pivotFmt>
      <c:pivotFmt>
        <c:idx val="42"/>
        <c:spPr>
          <a:solidFill>
            <a:srgbClr val="E40038"/>
          </a:solidFill>
          <a:ln w="19050">
            <a:noFill/>
          </a:ln>
          <a:effectLst/>
        </c:spPr>
      </c:pivotFmt>
      <c:pivotFmt>
        <c:idx val="43"/>
        <c:spPr>
          <a:solidFill>
            <a:srgbClr val="EF6688"/>
          </a:solidFill>
          <a:ln w="19050">
            <a:noFill/>
          </a:ln>
          <a:effectLst/>
        </c:spPr>
      </c:pivotFmt>
      <c:pivotFmt>
        <c:idx val="44"/>
        <c:spPr>
          <a:solidFill>
            <a:srgbClr val="AFCA00"/>
          </a:solidFill>
          <a:ln w="19050">
            <a:noFill/>
          </a:ln>
          <a:effectLst/>
        </c:spPr>
      </c:pivotFmt>
    </c:pivotFmts>
    <c:plotArea>
      <c:layout>
        <c:manualLayout>
          <c:layoutTarget val="inner"/>
          <c:xMode val="edge"/>
          <c:yMode val="edge"/>
          <c:x val="2.6664865154389737E-2"/>
          <c:y val="9.0426620807866939E-2"/>
          <c:w val="0.38185972448138383"/>
          <c:h val="0.59359902890193661"/>
        </c:manualLayout>
      </c:layout>
      <c:doughnutChart>
        <c:varyColors val="1"/>
        <c:ser>
          <c:idx val="0"/>
          <c:order val="0"/>
          <c:tx>
            <c:strRef>
              <c:f>'pivot Db A VM pTH'!$B$5</c:f>
              <c:strCache>
                <c:ptCount val="1"/>
                <c:pt idx="0">
                  <c:v>Ergebnis</c:v>
                </c:pt>
              </c:strCache>
            </c:strRef>
          </c:tx>
          <c:spPr>
            <a:ln>
              <a:noFill/>
            </a:ln>
          </c:spPr>
          <c:dPt>
            <c:idx val="0"/>
            <c:bubble3D val="0"/>
            <c:spPr>
              <a:solidFill>
                <a:srgbClr val="003869"/>
              </a:solidFill>
              <a:ln w="19050">
                <a:noFill/>
              </a:ln>
              <a:effectLst/>
            </c:spPr>
            <c:extLst>
              <c:ext xmlns:c16="http://schemas.microsoft.com/office/drawing/2014/chart" uri="{C3380CC4-5D6E-409C-BE32-E72D297353CC}">
                <c16:uniqueId val="{00000001-3C20-4B8B-93DE-2EEF9F48D9CE}"/>
              </c:ext>
            </c:extLst>
          </c:dPt>
          <c:dPt>
            <c:idx val="1"/>
            <c:bubble3D val="0"/>
            <c:spPr>
              <a:solidFill>
                <a:srgbClr val="B2C3D2"/>
              </a:solidFill>
              <a:ln w="19050">
                <a:noFill/>
              </a:ln>
              <a:effectLst/>
            </c:spPr>
            <c:extLst>
              <c:ext xmlns:c16="http://schemas.microsoft.com/office/drawing/2014/chart" uri="{C3380CC4-5D6E-409C-BE32-E72D297353CC}">
                <c16:uniqueId val="{00000003-3C20-4B8B-93DE-2EEF9F48D9CE}"/>
              </c:ext>
            </c:extLst>
          </c:dPt>
          <c:dPt>
            <c:idx val="2"/>
            <c:bubble3D val="0"/>
            <c:spPr>
              <a:solidFill>
                <a:srgbClr val="B2E7ED"/>
              </a:solidFill>
              <a:ln w="19050">
                <a:noFill/>
              </a:ln>
              <a:effectLst/>
            </c:spPr>
            <c:extLst>
              <c:ext xmlns:c16="http://schemas.microsoft.com/office/drawing/2014/chart" uri="{C3380CC4-5D6E-409C-BE32-E72D297353CC}">
                <c16:uniqueId val="{00000005-3C20-4B8B-93DE-2EEF9F48D9CE}"/>
              </c:ext>
            </c:extLst>
          </c:dPt>
          <c:dPt>
            <c:idx val="3"/>
            <c:bubble3D val="0"/>
            <c:spPr>
              <a:solidFill>
                <a:srgbClr val="00AEC3"/>
              </a:solidFill>
              <a:ln w="19050">
                <a:noFill/>
              </a:ln>
              <a:effectLst/>
            </c:spPr>
            <c:extLst>
              <c:ext xmlns:c16="http://schemas.microsoft.com/office/drawing/2014/chart" uri="{C3380CC4-5D6E-409C-BE32-E72D297353CC}">
                <c16:uniqueId val="{00000007-3C20-4B8B-93DE-2EEF9F48D9CE}"/>
              </c:ext>
            </c:extLst>
          </c:dPt>
          <c:dPt>
            <c:idx val="4"/>
            <c:bubble3D val="0"/>
            <c:spPr>
              <a:solidFill>
                <a:srgbClr val="84909A"/>
              </a:solidFill>
              <a:ln w="19050">
                <a:noFill/>
              </a:ln>
              <a:effectLst/>
            </c:spPr>
            <c:extLst>
              <c:ext xmlns:c16="http://schemas.microsoft.com/office/drawing/2014/chart" uri="{C3380CC4-5D6E-409C-BE32-E72D297353CC}">
                <c16:uniqueId val="{00000009-3C20-4B8B-93DE-2EEF9F48D9CE}"/>
              </c:ext>
            </c:extLst>
          </c:dPt>
          <c:dPt>
            <c:idx val="5"/>
            <c:bubble3D val="0"/>
            <c:spPr>
              <a:solidFill>
                <a:srgbClr val="00A754"/>
              </a:solidFill>
              <a:ln w="19050">
                <a:noFill/>
              </a:ln>
              <a:effectLst/>
            </c:spPr>
            <c:extLst>
              <c:ext xmlns:c16="http://schemas.microsoft.com/office/drawing/2014/chart" uri="{C3380CC4-5D6E-409C-BE32-E72D297353CC}">
                <c16:uniqueId val="{0000000B-3C20-4B8B-93DE-2EEF9F48D9CE}"/>
              </c:ext>
            </c:extLst>
          </c:dPt>
          <c:dPt>
            <c:idx val="6"/>
            <c:bubble3D val="0"/>
            <c:spPr>
              <a:solidFill>
                <a:srgbClr val="F7B2C3"/>
              </a:solidFill>
              <a:ln w="19050">
                <a:noFill/>
              </a:ln>
              <a:effectLst/>
            </c:spPr>
            <c:extLst>
              <c:ext xmlns:c16="http://schemas.microsoft.com/office/drawing/2014/chart" uri="{C3380CC4-5D6E-409C-BE32-E72D297353CC}">
                <c16:uniqueId val="{0000000D-3C20-4B8B-93DE-2EEF9F48D9CE}"/>
              </c:ext>
            </c:extLst>
          </c:dPt>
          <c:dPt>
            <c:idx val="7"/>
            <c:bubble3D val="0"/>
            <c:spPr>
              <a:solidFill>
                <a:srgbClr val="FFDD00"/>
              </a:solidFill>
              <a:ln w="19050">
                <a:noFill/>
              </a:ln>
              <a:effectLst/>
            </c:spPr>
            <c:extLst>
              <c:ext xmlns:c16="http://schemas.microsoft.com/office/drawing/2014/chart" uri="{C3380CC4-5D6E-409C-BE32-E72D297353CC}">
                <c16:uniqueId val="{0000000F-3C20-4B8B-93DE-2EEF9F48D9CE}"/>
              </c:ext>
            </c:extLst>
          </c:dPt>
          <c:dPt>
            <c:idx val="8"/>
            <c:bubble3D val="0"/>
            <c:spPr>
              <a:solidFill>
                <a:srgbClr val="FFF5B2"/>
              </a:solidFill>
              <a:ln w="19050">
                <a:noFill/>
              </a:ln>
              <a:effectLst/>
            </c:spPr>
            <c:extLst>
              <c:ext xmlns:c16="http://schemas.microsoft.com/office/drawing/2014/chart" uri="{C3380CC4-5D6E-409C-BE32-E72D297353CC}">
                <c16:uniqueId val="{00000011-3C20-4B8B-93DE-2EEF9F48D9CE}"/>
              </c:ext>
            </c:extLst>
          </c:dPt>
          <c:dPt>
            <c:idx val="9"/>
            <c:bubble3D val="0"/>
            <c:spPr>
              <a:solidFill>
                <a:srgbClr val="F39200"/>
              </a:solidFill>
              <a:ln w="19050">
                <a:noFill/>
              </a:ln>
              <a:effectLst/>
            </c:spPr>
            <c:extLst>
              <c:ext xmlns:c16="http://schemas.microsoft.com/office/drawing/2014/chart" uri="{C3380CC4-5D6E-409C-BE32-E72D297353CC}">
                <c16:uniqueId val="{00000013-3C20-4B8B-93DE-2EEF9F48D9CE}"/>
              </c:ext>
            </c:extLst>
          </c:dPt>
          <c:dPt>
            <c:idx val="10"/>
            <c:bubble3D val="0"/>
            <c:spPr>
              <a:solidFill>
                <a:srgbClr val="FBDEB2"/>
              </a:solidFill>
              <a:ln w="19050">
                <a:noFill/>
              </a:ln>
              <a:effectLst/>
            </c:spPr>
            <c:extLst>
              <c:ext xmlns:c16="http://schemas.microsoft.com/office/drawing/2014/chart" uri="{C3380CC4-5D6E-409C-BE32-E72D297353CC}">
                <c16:uniqueId val="{00000015-3C20-4B8B-93DE-2EEF9F48D9CE}"/>
              </c:ext>
            </c:extLst>
          </c:dPt>
          <c:dPt>
            <c:idx val="11"/>
            <c:bubble3D val="0"/>
            <c:spPr>
              <a:solidFill>
                <a:srgbClr val="E40038"/>
              </a:solidFill>
              <a:ln w="19050">
                <a:noFill/>
              </a:ln>
              <a:effectLst/>
            </c:spPr>
            <c:extLst>
              <c:ext xmlns:c16="http://schemas.microsoft.com/office/drawing/2014/chart" uri="{C3380CC4-5D6E-409C-BE32-E72D297353CC}">
                <c16:uniqueId val="{00000017-3C20-4B8B-93DE-2EEF9F48D9CE}"/>
              </c:ext>
            </c:extLst>
          </c:dPt>
          <c:dPt>
            <c:idx val="12"/>
            <c:bubble3D val="0"/>
            <c:spPr>
              <a:solidFill>
                <a:srgbClr val="EF6688"/>
              </a:solidFill>
              <a:ln w="19050">
                <a:noFill/>
              </a:ln>
              <a:effectLst/>
            </c:spPr>
            <c:extLst>
              <c:ext xmlns:c16="http://schemas.microsoft.com/office/drawing/2014/chart" uri="{C3380CC4-5D6E-409C-BE32-E72D297353CC}">
                <c16:uniqueId val="{00000019-3C20-4B8B-93DE-2EEF9F48D9CE}"/>
              </c:ext>
            </c:extLst>
          </c:dPt>
          <c:dPt>
            <c:idx val="13"/>
            <c:bubble3D val="0"/>
            <c:spPr>
              <a:solidFill>
                <a:srgbClr val="AFCA00"/>
              </a:solidFill>
              <a:ln w="19050">
                <a:noFill/>
              </a:ln>
              <a:effectLst/>
            </c:spPr>
            <c:extLst>
              <c:ext xmlns:c16="http://schemas.microsoft.com/office/drawing/2014/chart" uri="{C3380CC4-5D6E-409C-BE32-E72D297353CC}">
                <c16:uniqueId val="{0000001B-3C20-4B8B-93DE-2EEF9F48D9CE}"/>
              </c:ext>
            </c:extLst>
          </c:dPt>
          <c:cat>
            <c:strRef>
              <c:f>'pivot Db A VM pTH'!$A$6:$A$20</c:f>
              <c:strCache>
                <c:ptCount val="14"/>
                <c:pt idx="0">
                  <c:v>Aminoglykoside</c:v>
                </c:pt>
                <c:pt idx="1">
                  <c:v>Ceph. 1. Gen.</c:v>
                </c:pt>
                <c:pt idx="2">
                  <c:v>Ceph. 3. Gen.</c:v>
                </c:pt>
                <c:pt idx="3">
                  <c:v>Ceph. 4. Gen.</c:v>
                </c:pt>
                <c:pt idx="4">
                  <c:v>Fenicole</c:v>
                </c:pt>
                <c:pt idx="5">
                  <c:v>Fluorchinolone</c:v>
                </c:pt>
                <c:pt idx="6">
                  <c:v>Folsäureantag.</c:v>
                </c:pt>
                <c:pt idx="7">
                  <c:v>Lincosamide</c:v>
                </c:pt>
                <c:pt idx="8">
                  <c:v>Makrolide</c:v>
                </c:pt>
                <c:pt idx="9">
                  <c:v>Penicilline</c:v>
                </c:pt>
                <c:pt idx="10">
                  <c:v>Pleuromutiline</c:v>
                </c:pt>
                <c:pt idx="11">
                  <c:v>Polypeptid-AB</c:v>
                </c:pt>
                <c:pt idx="12">
                  <c:v>Sulfonamide</c:v>
                </c:pt>
                <c:pt idx="13">
                  <c:v>Tetrazykline</c:v>
                </c:pt>
              </c:strCache>
            </c:strRef>
          </c:cat>
          <c:val>
            <c:numRef>
              <c:f>'pivot Db A VM pTH'!$B$6:$B$20</c:f>
              <c:numCache>
                <c:formatCode>[&gt;=0.1]#,##0.0\ \t;[=0]"0 t";"&lt; 0,1 t"</c:formatCode>
                <c:ptCount val="14"/>
                <c:pt idx="0">
                  <c:v>23.362196194716599</c:v>
                </c:pt>
                <c:pt idx="1">
                  <c:v>0.82074481455408577</c:v>
                </c:pt>
                <c:pt idx="2">
                  <c:v>0.45982259658818869</c:v>
                </c:pt>
                <c:pt idx="3">
                  <c:v>0.12436122750934578</c:v>
                </c:pt>
                <c:pt idx="4">
                  <c:v>2.7189766181407182</c:v>
                </c:pt>
                <c:pt idx="5">
                  <c:v>3.4029108139090747</c:v>
                </c:pt>
                <c:pt idx="6">
                  <c:v>4.4262571166445435</c:v>
                </c:pt>
                <c:pt idx="7">
                  <c:v>10.349532666329846</c:v>
                </c:pt>
                <c:pt idx="8">
                  <c:v>48.144047260339036</c:v>
                </c:pt>
                <c:pt idx="9">
                  <c:v>204.87800742334008</c:v>
                </c:pt>
                <c:pt idx="10">
                  <c:v>7.8604360919778813</c:v>
                </c:pt>
                <c:pt idx="11">
                  <c:v>28.063159635648162</c:v>
                </c:pt>
                <c:pt idx="12">
                  <c:v>35.373337785051902</c:v>
                </c:pt>
                <c:pt idx="13">
                  <c:v>91.370021162345921</c:v>
                </c:pt>
              </c:numCache>
            </c:numRef>
          </c:val>
          <c:extLst>
            <c:ext xmlns:c16="http://schemas.microsoft.com/office/drawing/2014/chart" uri="{C3380CC4-5D6E-409C-BE32-E72D297353CC}">
              <c16:uniqueId val="{0000001C-3C20-4B8B-93DE-2EEF9F48D9CE}"/>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s://doi.org/10.17590/20250825-095622-0" TargetMode="External"/><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chart" Target="../charts/chart8.xml"/><Relationship Id="rId1" Type="http://schemas.openxmlformats.org/officeDocument/2006/relationships/chart" Target="../charts/chart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absoluteAnchor>
    <xdr:pos x="0" y="1152525"/>
    <xdr:ext cx="2160000" cy="864000"/>
    <xdr:sp macro="" textlink="">
      <xdr:nvSpPr>
        <xdr:cNvPr id="2" name="Rechteck 1">
          <a:extLst>
            <a:ext uri="{FF2B5EF4-FFF2-40B4-BE49-F238E27FC236}">
              <a16:creationId xmlns:a16="http://schemas.microsoft.com/office/drawing/2014/main" id="{FE286097-E96B-4E9A-9B7B-02AB90A0FAD8}"/>
            </a:ext>
          </a:extLst>
        </xdr:cNvPr>
        <xdr:cNvSpPr/>
      </xdr:nvSpPr>
      <xdr:spPr>
        <a:xfrm>
          <a:off x="0" y="1152525"/>
          <a:ext cx="2160000" cy="864000"/>
        </a:xfrm>
        <a:prstGeom prst="rect">
          <a:avLst/>
        </a:prstGeom>
        <a:solidFill>
          <a:srgbClr val="00386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20040" tIns="164592" rIns="320040" rtlCol="0" anchor="t"/>
        <a:lstStyle/>
        <a:p>
          <a:r>
            <a:rPr lang="de-DE" sz="1100">
              <a:solidFill>
                <a:schemeClr val="lt1"/>
              </a:solidFill>
              <a:effectLst/>
              <a:latin typeface="+mn-lt"/>
              <a:ea typeface="+mn-ea"/>
              <a:cs typeface="+mn-cs"/>
            </a:rPr>
            <a:t>Daten, 28.08.2025</a:t>
          </a:r>
        </a:p>
      </xdr:txBody>
    </xdr:sp>
    <xdr:clientData/>
  </xdr:absoluteAnchor>
  <xdr:absoluteAnchor>
    <xdr:pos x="288132" y="1685926"/>
    <xdr:ext cx="5544000" cy="1260000"/>
    <xdr:sp macro="" textlink="">
      <xdr:nvSpPr>
        <xdr:cNvPr id="3" name="Rechteck 2">
          <a:extLst>
            <a:ext uri="{FF2B5EF4-FFF2-40B4-BE49-F238E27FC236}">
              <a16:creationId xmlns:a16="http://schemas.microsoft.com/office/drawing/2014/main" id="{8199ED2A-317B-484A-9FCC-F55D2F2FF4F7}"/>
            </a:ext>
          </a:extLst>
        </xdr:cNvPr>
        <xdr:cNvSpPr/>
      </xdr:nvSpPr>
      <xdr:spPr>
        <a:xfrm>
          <a:off x="288132" y="1685926"/>
          <a:ext cx="5544000" cy="1260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70000" tIns="234000" rIns="270000" bIns="108000" numCol="1" rtlCol="0" anchor="t">
          <a:noAutofit/>
        </a:bodyPr>
        <a:lstStyle/>
        <a:p>
          <a:pPr algn="l"/>
          <a:r>
            <a:rPr lang="de-DE" sz="1600" b="1">
              <a:solidFill>
                <a:schemeClr val="tx1"/>
              </a:solidFill>
            </a:rPr>
            <a:t>Antibiotika-Verbrauchsmengen</a:t>
          </a:r>
          <a:r>
            <a:rPr lang="de-DE" sz="1600" b="1" baseline="0">
              <a:solidFill>
                <a:schemeClr val="tx1"/>
              </a:solidFill>
            </a:rPr>
            <a:t> &amp; Therapiehäufigkeit 2024: Entwicklung bei Rindern, Schweinen, Hühnern und Puten</a:t>
          </a:r>
          <a:br>
            <a:rPr lang="de-DE" sz="1600" b="1" baseline="0">
              <a:solidFill>
                <a:schemeClr val="tx1"/>
              </a:solidFill>
            </a:rPr>
          </a:br>
          <a:r>
            <a:rPr lang="de-DE" sz="1600" b="0" baseline="0">
              <a:solidFill>
                <a:schemeClr val="tx1"/>
              </a:solidFill>
            </a:rPr>
            <a:t>Tabellen zum Bericht</a:t>
          </a:r>
          <a:endParaRPr lang="de-DE" sz="1600" b="1">
            <a:solidFill>
              <a:schemeClr val="tx1"/>
            </a:solidFill>
          </a:endParaRPr>
        </a:p>
      </xdr:txBody>
    </xdr:sp>
    <xdr:clientData/>
  </xdr:absoluteAnchor>
  <xdr:oneCellAnchor>
    <xdr:from>
      <xdr:col>1</xdr:col>
      <xdr:colOff>3705227</xdr:colOff>
      <xdr:row>0</xdr:row>
      <xdr:rowOff>10027</xdr:rowOff>
    </xdr:from>
    <xdr:ext cx="1845945" cy="774573"/>
    <xdr:pic>
      <xdr:nvPicPr>
        <xdr:cNvPr id="4" name="Grafik 3" descr="BfR-Logo">
          <a:extLst>
            <a:ext uri="{FF2B5EF4-FFF2-40B4-BE49-F238E27FC236}">
              <a16:creationId xmlns:a16="http://schemas.microsoft.com/office/drawing/2014/main" id="{2910063E-88EB-4516-8F20-233A2BE1D0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7" y="10027"/>
          <a:ext cx="1845945" cy="774573"/>
        </a:xfrm>
        <a:prstGeom prst="rect">
          <a:avLst/>
        </a:prstGeom>
      </xdr:spPr>
    </xdr:pic>
    <xdr:clientData/>
  </xdr:oneCellAnchor>
  <xdr:oneCellAnchor>
    <xdr:from>
      <xdr:col>1</xdr:col>
      <xdr:colOff>3219450</xdr:colOff>
      <xdr:row>2</xdr:row>
      <xdr:rowOff>9525</xdr:rowOff>
    </xdr:from>
    <xdr:ext cx="2326932" cy="403885"/>
    <xdr:sp macro="" textlink="">
      <xdr:nvSpPr>
        <xdr:cNvPr id="6" name="Textfeld 3" descr="Hyperlink zu doi.org">
          <a:hlinkClick xmlns:r="http://schemas.openxmlformats.org/officeDocument/2006/relationships" r:id="rId2"/>
          <a:extLst>
            <a:ext uri="{FF2B5EF4-FFF2-40B4-BE49-F238E27FC236}">
              <a16:creationId xmlns:a16="http://schemas.microsoft.com/office/drawing/2014/main" id="{C5BC3515-052F-4619-9395-543B1EAE6849}"/>
            </a:ext>
            <a:ext uri="{C183D7F6-B498-43B3-948B-1728B52AA6E4}">
              <adec:decorative xmlns:adec="http://schemas.microsoft.com/office/drawing/2017/decorative" val="0"/>
            </a:ext>
          </a:extLst>
        </xdr:cNvPr>
        <xdr:cNvSpPr txBox="1"/>
      </xdr:nvSpPr>
      <xdr:spPr>
        <a:xfrm>
          <a:off x="3505200" y="1152525"/>
          <a:ext cx="2326932" cy="403885"/>
        </a:xfrm>
        <a:prstGeom prst="rect">
          <a:avLst/>
        </a:prstGeom>
        <a:noFill/>
        <a:ln w="6350">
          <a:noFill/>
        </a:ln>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6350">
              <a:solidFill>
                <a:prstClr val="black"/>
              </a:solidFill>
            </a14:hiddenLine>
          </a:ext>
        </a:extLst>
      </xdr:spPr>
      <xdr:txBody>
        <a:bodyPr rot="0" spcFirstLastPara="0" vert="horz" wrap="square" lIns="91440" tIns="165600" rIns="0" bIns="45720" numCol="1" spcCol="0" rtlCol="0" fromWordArt="0" anchor="t" anchorCtr="0" forceAA="0" compatLnSpc="1">
          <a:prstTxWarp prst="textNoShape">
            <a:avLst/>
          </a:prstTxWarp>
          <a:spAutoFit/>
        </a:bodyPr>
        <a:lstStyle/>
        <a:p>
          <a:pPr>
            <a:lnSpc>
              <a:spcPct val="107000"/>
            </a:lnSpc>
            <a:spcBef>
              <a:spcPts val="800"/>
            </a:spcBef>
            <a:spcAft>
              <a:spcPts val="800"/>
            </a:spcAft>
          </a:pPr>
          <a:r>
            <a:rPr lang="de-DE" sz="1100" b="0" u="none" spc="10">
              <a:solidFill>
                <a:sysClr val="windowText" lastClr="000000"/>
              </a:solidFill>
              <a:effectLst/>
              <a:latin typeface="+mj-lt"/>
              <a:ea typeface="SimSun" panose="02010600030101010101" pitchFamily="2" charset="-122"/>
            </a:rPr>
            <a:t>DOI</a:t>
          </a:r>
          <a:r>
            <a:rPr lang="de-DE" sz="1100" b="0" u="none" spc="10" baseline="0">
              <a:solidFill>
                <a:sysClr val="windowText" lastClr="000000"/>
              </a:solidFill>
              <a:effectLst/>
              <a:latin typeface="+mj-lt"/>
              <a:ea typeface="SimSun" panose="02010600030101010101" pitchFamily="2" charset="-122"/>
            </a:rPr>
            <a:t> </a:t>
          </a:r>
          <a:r>
            <a:rPr lang="fr-FR" sz="700" u="none" spc="10">
              <a:solidFill>
                <a:sysClr val="windowText" lastClr="000000"/>
              </a:solidFill>
              <a:effectLst/>
              <a:latin typeface="+mj-lt"/>
              <a:ea typeface="SimSun" panose="02010600030101010101" pitchFamily="2" charset="-122"/>
            </a:rPr>
            <a:t> </a:t>
          </a:r>
          <a:r>
            <a:rPr lang="de-DE" b="0" i="0" u="none">
              <a:solidFill>
                <a:sysClr val="windowText" lastClr="000000"/>
              </a:solidFill>
              <a:effectLst/>
              <a:latin typeface="+mj-lt"/>
              <a:hlinkClick xmlns:r="http://schemas.openxmlformats.org/officeDocument/2006/relationships" r:id="">
                <a:extLst>
                  <a:ext uri="{A12FA001-AC4F-418D-AE19-62706E023703}">
                    <ahyp:hlinkClr xmlns:ahyp="http://schemas.microsoft.com/office/drawing/2018/hyperlinkcolor" val="tx"/>
                  </a:ext>
                </a:extLst>
              </a:hlinkClick>
            </a:rPr>
            <a:t>10.17590/20250825-095622-0</a:t>
          </a:r>
          <a:endParaRPr lang="en-GB" sz="1100" u="none" spc="10">
            <a:solidFill>
              <a:sysClr val="windowText" lastClr="000000"/>
            </a:solidFill>
            <a:effectLst/>
            <a:latin typeface="+mj-lt"/>
            <a:ea typeface="SimSun" panose="02010600030101010101" pitchFamily="2" charset="-122"/>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68536</xdr:colOff>
      <xdr:row>8</xdr:row>
      <xdr:rowOff>47624</xdr:rowOff>
    </xdr:from>
    <xdr:to>
      <xdr:col>2</xdr:col>
      <xdr:colOff>5468536</xdr:colOff>
      <xdr:row>49</xdr:row>
      <xdr:rowOff>157124</xdr:rowOff>
    </xdr:to>
    <xdr:graphicFrame macro="">
      <xdr:nvGraphicFramePr>
        <xdr:cNvPr id="2" name="Chart 1">
          <a:extLst>
            <a:ext uri="{FF2B5EF4-FFF2-40B4-BE49-F238E27FC236}">
              <a16:creationId xmlns:a16="http://schemas.microsoft.com/office/drawing/2014/main" id="{A776D828-00D4-4017-8EA6-933A75950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11</xdr:row>
      <xdr:rowOff>87838</xdr:rowOff>
    </xdr:from>
    <xdr:to>
      <xdr:col>1</xdr:col>
      <xdr:colOff>1828800</xdr:colOff>
      <xdr:row>19</xdr:row>
      <xdr:rowOff>39838</xdr:rowOff>
    </xdr:to>
    <mc:AlternateContent xmlns:mc="http://schemas.openxmlformats.org/markup-compatibility/2006" xmlns:a14="http://schemas.microsoft.com/office/drawing/2010/main">
      <mc:Choice Requires="a14">
        <xdr:graphicFrame macro="">
          <xdr:nvGraphicFramePr>
            <xdr:cNvPr id="3" name="Tierart 3">
              <a:extLst>
                <a:ext uri="{FF2B5EF4-FFF2-40B4-BE49-F238E27FC236}">
                  <a16:creationId xmlns:a16="http://schemas.microsoft.com/office/drawing/2014/main" id="{CEF2EC22-1ECB-4A84-83F9-66DD098BE20D}"/>
                </a:ext>
              </a:extLst>
            </xdr:cNvPr>
            <xdr:cNvGraphicFramePr/>
          </xdr:nvGraphicFramePr>
          <xdr:xfrm>
            <a:off x="0" y="0"/>
            <a:ext cx="0" cy="0"/>
          </xdr:xfrm>
          <a:graphic>
            <a:graphicData uri="http://schemas.microsoft.com/office/drawing/2010/slicer">
              <sle:slicer xmlns:sle="http://schemas.microsoft.com/office/drawing/2010/slicer" name="Tierart 3"/>
            </a:graphicData>
          </a:graphic>
        </xdr:graphicFrame>
      </mc:Choice>
      <mc:Fallback xmlns="">
        <xdr:sp macro="" textlink="">
          <xdr:nvSpPr>
            <xdr:cNvPr id="0" name=""/>
            <xdr:cNvSpPr>
              <a:spLocks noTextEdit="1"/>
            </xdr:cNvSpPr>
          </xdr:nvSpPr>
          <xdr:spPr>
            <a:xfrm>
              <a:off x="190500" y="3040588"/>
              <a:ext cx="1828800" cy="1476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0</xdr:colOff>
      <xdr:row>20</xdr:row>
      <xdr:rowOff>7406</xdr:rowOff>
    </xdr:from>
    <xdr:to>
      <xdr:col>1</xdr:col>
      <xdr:colOff>1828800</xdr:colOff>
      <xdr:row>50</xdr:row>
      <xdr:rowOff>47625</xdr:rowOff>
    </xdr:to>
    <mc:AlternateContent xmlns:mc="http://schemas.openxmlformats.org/markup-compatibility/2006" xmlns:a14="http://schemas.microsoft.com/office/drawing/2010/main">
      <mc:Choice Requires="a14">
        <xdr:graphicFrame macro="">
          <xdr:nvGraphicFramePr>
            <xdr:cNvPr id="4" name="Nutzungsart 5">
              <a:extLst>
                <a:ext uri="{FF2B5EF4-FFF2-40B4-BE49-F238E27FC236}">
                  <a16:creationId xmlns:a16="http://schemas.microsoft.com/office/drawing/2014/main" id="{5353B5F1-3BBE-4DC6-AE53-1206960B455E}"/>
                </a:ext>
              </a:extLst>
            </xdr:cNvPr>
            <xdr:cNvGraphicFramePr/>
          </xdr:nvGraphicFramePr>
          <xdr:xfrm>
            <a:off x="0" y="0"/>
            <a:ext cx="0" cy="0"/>
          </xdr:xfrm>
          <a:graphic>
            <a:graphicData uri="http://schemas.microsoft.com/office/drawing/2010/slicer">
              <sle:slicer xmlns:sle="http://schemas.microsoft.com/office/drawing/2010/slicer" name="Nutzungsart 5"/>
            </a:graphicData>
          </a:graphic>
        </xdr:graphicFrame>
      </mc:Choice>
      <mc:Fallback xmlns="">
        <xdr:sp macro="" textlink="">
          <xdr:nvSpPr>
            <xdr:cNvPr id="0" name=""/>
            <xdr:cNvSpPr>
              <a:spLocks noTextEdit="1"/>
            </xdr:cNvSpPr>
          </xdr:nvSpPr>
          <xdr:spPr>
            <a:xfrm>
              <a:off x="190500" y="4674656"/>
              <a:ext cx="1828800" cy="575521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1974850</xdr:colOff>
      <xdr:row>6</xdr:row>
      <xdr:rowOff>0</xdr:rowOff>
    </xdr:from>
    <xdr:to>
      <xdr:col>1</xdr:col>
      <xdr:colOff>3803650</xdr:colOff>
      <xdr:row>12</xdr:row>
      <xdr:rowOff>71475</xdr:rowOff>
    </xdr:to>
    <mc:AlternateContent xmlns:mc="http://schemas.openxmlformats.org/markup-compatibility/2006" xmlns:a14="http://schemas.microsoft.com/office/drawing/2010/main">
      <mc:Choice Requires="a14">
        <xdr:graphicFrame macro="">
          <xdr:nvGraphicFramePr>
            <xdr:cNvPr id="5" name="AMEG 2">
              <a:extLst>
                <a:ext uri="{FF2B5EF4-FFF2-40B4-BE49-F238E27FC236}">
                  <a16:creationId xmlns:a16="http://schemas.microsoft.com/office/drawing/2014/main" id="{36C8636F-43D9-4308-9E2C-1DC442D44382}"/>
                </a:ext>
              </a:extLst>
            </xdr:cNvPr>
            <xdr:cNvGraphicFramePr/>
          </xdr:nvGraphicFramePr>
          <xdr:xfrm>
            <a:off x="0" y="0"/>
            <a:ext cx="0" cy="0"/>
          </xdr:xfrm>
          <a:graphic>
            <a:graphicData uri="http://schemas.microsoft.com/office/drawing/2010/slicer">
              <sle:slicer xmlns:sle="http://schemas.microsoft.com/office/drawing/2010/slicer" name="AMEG 2"/>
            </a:graphicData>
          </a:graphic>
        </xdr:graphicFrame>
      </mc:Choice>
      <mc:Fallback xmlns="">
        <xdr:sp macro="" textlink="">
          <xdr:nvSpPr>
            <xdr:cNvPr id="0" name=""/>
            <xdr:cNvSpPr>
              <a:spLocks noTextEdit="1"/>
            </xdr:cNvSpPr>
          </xdr:nvSpPr>
          <xdr:spPr>
            <a:xfrm>
              <a:off x="2165350" y="1952625"/>
              <a:ext cx="1828800" cy="1224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0</xdr:colOff>
      <xdr:row>6</xdr:row>
      <xdr:rowOff>0</xdr:rowOff>
    </xdr:from>
    <xdr:to>
      <xdr:col>1</xdr:col>
      <xdr:colOff>1828800</xdr:colOff>
      <xdr:row>10</xdr:row>
      <xdr:rowOff>164475</xdr:rowOff>
    </xdr:to>
    <mc:AlternateContent xmlns:mc="http://schemas.openxmlformats.org/markup-compatibility/2006" xmlns:a14="http://schemas.microsoft.com/office/drawing/2010/main">
      <mc:Choice Requires="a14">
        <xdr:graphicFrame macro="">
          <xdr:nvGraphicFramePr>
            <xdr:cNvPr id="6" name="Kategorie 1">
              <a:extLst>
                <a:ext uri="{FF2B5EF4-FFF2-40B4-BE49-F238E27FC236}">
                  <a16:creationId xmlns:a16="http://schemas.microsoft.com/office/drawing/2014/main" id="{011F9D80-D0C0-4F5A-A733-3DDE6F972680}"/>
                </a:ext>
              </a:extLst>
            </xdr:cNvPr>
            <xdr:cNvGraphicFramePr/>
          </xdr:nvGraphicFramePr>
          <xdr:xfrm>
            <a:off x="0" y="0"/>
            <a:ext cx="0" cy="0"/>
          </xdr:xfrm>
          <a:graphic>
            <a:graphicData uri="http://schemas.microsoft.com/office/drawing/2010/slicer">
              <sle:slicer xmlns:sle="http://schemas.microsoft.com/office/drawing/2010/slicer" name="Kategorie 1"/>
            </a:graphicData>
          </a:graphic>
        </xdr:graphicFrame>
      </mc:Choice>
      <mc:Fallback xmlns="">
        <xdr:sp macro="" textlink="">
          <xdr:nvSpPr>
            <xdr:cNvPr id="0" name=""/>
            <xdr:cNvSpPr>
              <a:spLocks noTextEdit="1"/>
            </xdr:cNvSpPr>
          </xdr:nvSpPr>
          <xdr:spPr>
            <a:xfrm>
              <a:off x="190500" y="1952625"/>
              <a:ext cx="1828800" cy="936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1974850</xdr:colOff>
      <xdr:row>13</xdr:row>
      <xdr:rowOff>311</xdr:rowOff>
    </xdr:from>
    <xdr:to>
      <xdr:col>1</xdr:col>
      <xdr:colOff>3803650</xdr:colOff>
      <xdr:row>34</xdr:row>
      <xdr:rowOff>142875</xdr:rowOff>
    </xdr:to>
    <mc:AlternateContent xmlns:mc="http://schemas.openxmlformats.org/markup-compatibility/2006" xmlns:a14="http://schemas.microsoft.com/office/drawing/2010/main">
      <mc:Choice Requires="a14">
        <xdr:graphicFrame macro="">
          <xdr:nvGraphicFramePr>
            <xdr:cNvPr id="7" name="Wirkstoffklasse 3">
              <a:extLst>
                <a:ext uri="{FF2B5EF4-FFF2-40B4-BE49-F238E27FC236}">
                  <a16:creationId xmlns:a16="http://schemas.microsoft.com/office/drawing/2014/main" id="{A56B6FF6-599D-4512-AE3D-263209765821}"/>
                </a:ext>
              </a:extLst>
            </xdr:cNvPr>
            <xdr:cNvGraphicFramePr/>
          </xdr:nvGraphicFramePr>
          <xdr:xfrm>
            <a:off x="0" y="0"/>
            <a:ext cx="0" cy="0"/>
          </xdr:xfrm>
          <a:graphic>
            <a:graphicData uri="http://schemas.microsoft.com/office/drawing/2010/slicer">
              <sle:slicer xmlns:sle="http://schemas.microsoft.com/office/drawing/2010/slicer" name="Wirkstoffklasse 3"/>
            </a:graphicData>
          </a:graphic>
        </xdr:graphicFrame>
      </mc:Choice>
      <mc:Fallback xmlns="">
        <xdr:sp macro="" textlink="">
          <xdr:nvSpPr>
            <xdr:cNvPr id="0" name=""/>
            <xdr:cNvSpPr>
              <a:spLocks noTextEdit="1"/>
            </xdr:cNvSpPr>
          </xdr:nvSpPr>
          <xdr:spPr>
            <a:xfrm>
              <a:off x="2165350" y="3334061"/>
              <a:ext cx="1828800" cy="414306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74083</xdr:colOff>
      <xdr:row>8</xdr:row>
      <xdr:rowOff>47624</xdr:rowOff>
    </xdr:from>
    <xdr:to>
      <xdr:col>4</xdr:col>
      <xdr:colOff>5474083</xdr:colOff>
      <xdr:row>49</xdr:row>
      <xdr:rowOff>157124</xdr:rowOff>
    </xdr:to>
    <xdr:graphicFrame macro="">
      <xdr:nvGraphicFramePr>
        <xdr:cNvPr id="8" name="Chart 7">
          <a:extLst>
            <a:ext uri="{FF2B5EF4-FFF2-40B4-BE49-F238E27FC236}">
              <a16:creationId xmlns:a16="http://schemas.microsoft.com/office/drawing/2014/main" id="{1A49AF2C-2AC9-4BB8-9003-DB06E6B5C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6350</xdr:rowOff>
    </xdr:from>
    <xdr:to>
      <xdr:col>1</xdr:col>
      <xdr:colOff>2011767</xdr:colOff>
      <xdr:row>15</xdr:row>
      <xdr:rowOff>92074</xdr:rowOff>
    </xdr:to>
    <mc:AlternateContent xmlns:mc="http://schemas.openxmlformats.org/markup-compatibility/2006" xmlns:a14="http://schemas.microsoft.com/office/drawing/2010/main">
      <mc:Choice Requires="a14">
        <xdr:graphicFrame macro="">
          <xdr:nvGraphicFramePr>
            <xdr:cNvPr id="2" name="Tierart">
              <a:extLst>
                <a:ext uri="{FF2B5EF4-FFF2-40B4-BE49-F238E27FC236}">
                  <a16:creationId xmlns:a16="http://schemas.microsoft.com/office/drawing/2014/main" id="{AE987105-0670-45EF-8F37-3749D3536137}"/>
                </a:ext>
              </a:extLst>
            </xdr:cNvPr>
            <xdr:cNvGraphicFramePr/>
          </xdr:nvGraphicFramePr>
          <xdr:xfrm>
            <a:off x="0" y="0"/>
            <a:ext cx="0" cy="0"/>
          </xdr:xfrm>
          <a:graphic>
            <a:graphicData uri="http://schemas.microsoft.com/office/drawing/2010/slicer">
              <sle:slicer xmlns:sle="http://schemas.microsoft.com/office/drawing/2010/slicer" name="Tierart"/>
            </a:graphicData>
          </a:graphic>
        </xdr:graphicFrame>
      </mc:Choice>
      <mc:Fallback xmlns="">
        <xdr:sp macro="" textlink="">
          <xdr:nvSpPr>
            <xdr:cNvPr id="0" name=""/>
            <xdr:cNvSpPr>
              <a:spLocks noTextEdit="1"/>
            </xdr:cNvSpPr>
          </xdr:nvSpPr>
          <xdr:spPr>
            <a:xfrm>
              <a:off x="190500" y="2921000"/>
              <a:ext cx="2011767" cy="14954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9525</xdr:colOff>
      <xdr:row>15</xdr:row>
      <xdr:rowOff>180976</xdr:rowOff>
    </xdr:from>
    <xdr:to>
      <xdr:col>1</xdr:col>
      <xdr:colOff>2021292</xdr:colOff>
      <xdr:row>32</xdr:row>
      <xdr:rowOff>38100</xdr:rowOff>
    </xdr:to>
    <mc:AlternateContent xmlns:mc="http://schemas.openxmlformats.org/markup-compatibility/2006" xmlns:a14="http://schemas.microsoft.com/office/drawing/2010/main">
      <mc:Choice Requires="a14">
        <xdr:graphicFrame macro="">
          <xdr:nvGraphicFramePr>
            <xdr:cNvPr id="3" name="Nutzungsart">
              <a:extLst>
                <a:ext uri="{FF2B5EF4-FFF2-40B4-BE49-F238E27FC236}">
                  <a16:creationId xmlns:a16="http://schemas.microsoft.com/office/drawing/2014/main" id="{A17BBF9C-8E9B-411B-B39A-EB43BD71AB0A}"/>
                </a:ext>
              </a:extLst>
            </xdr:cNvPr>
            <xdr:cNvGraphicFramePr/>
          </xdr:nvGraphicFramePr>
          <xdr:xfrm>
            <a:off x="0" y="0"/>
            <a:ext cx="0" cy="0"/>
          </xdr:xfrm>
          <a:graphic>
            <a:graphicData uri="http://schemas.microsoft.com/office/drawing/2010/slicer">
              <sle:slicer xmlns:sle="http://schemas.microsoft.com/office/drawing/2010/slicer" name="Nutzungsart"/>
            </a:graphicData>
          </a:graphic>
        </xdr:graphicFrame>
      </mc:Choice>
      <mc:Fallback xmlns="">
        <xdr:sp macro="" textlink="">
          <xdr:nvSpPr>
            <xdr:cNvPr id="0" name=""/>
            <xdr:cNvSpPr>
              <a:spLocks noTextEdit="1"/>
            </xdr:cNvSpPr>
          </xdr:nvSpPr>
          <xdr:spPr>
            <a:xfrm>
              <a:off x="200025" y="4543426"/>
              <a:ext cx="2011767" cy="30956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9525</xdr:colOff>
      <xdr:row>32</xdr:row>
      <xdr:rowOff>159675</xdr:rowOff>
    </xdr:from>
    <xdr:to>
      <xdr:col>1</xdr:col>
      <xdr:colOff>2021292</xdr:colOff>
      <xdr:row>39</xdr:row>
      <xdr:rowOff>90950</xdr:rowOff>
    </xdr:to>
    <mc:AlternateContent xmlns:mc="http://schemas.openxmlformats.org/markup-compatibility/2006" xmlns:a14="http://schemas.microsoft.com/office/drawing/2010/main">
      <mc:Choice Requires="a14">
        <xdr:graphicFrame macro="">
          <xdr:nvGraphicFramePr>
            <xdr:cNvPr id="4" name="Berechnungsmodus">
              <a:extLst>
                <a:ext uri="{FF2B5EF4-FFF2-40B4-BE49-F238E27FC236}">
                  <a16:creationId xmlns:a16="http://schemas.microsoft.com/office/drawing/2014/main" id="{004D3DB2-07E5-4E68-8B53-14EE45666598}"/>
                </a:ext>
              </a:extLst>
            </xdr:cNvPr>
            <xdr:cNvGraphicFramePr/>
          </xdr:nvGraphicFramePr>
          <xdr:xfrm>
            <a:off x="0" y="0"/>
            <a:ext cx="0" cy="0"/>
          </xdr:xfrm>
          <a:graphic>
            <a:graphicData uri="http://schemas.microsoft.com/office/drawing/2010/slicer">
              <sle:slicer xmlns:sle="http://schemas.microsoft.com/office/drawing/2010/slicer" name="Berechnungsmodus"/>
            </a:graphicData>
          </a:graphic>
        </xdr:graphicFrame>
      </mc:Choice>
      <mc:Fallback xmlns="">
        <xdr:sp macro="" textlink="">
          <xdr:nvSpPr>
            <xdr:cNvPr id="0" name=""/>
            <xdr:cNvSpPr>
              <a:spLocks noTextEdit="1"/>
            </xdr:cNvSpPr>
          </xdr:nvSpPr>
          <xdr:spPr>
            <a:xfrm>
              <a:off x="200025" y="7760625"/>
              <a:ext cx="2011767" cy="12647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63498</xdr:colOff>
      <xdr:row>8</xdr:row>
      <xdr:rowOff>53975</xdr:rowOff>
    </xdr:from>
    <xdr:to>
      <xdr:col>2</xdr:col>
      <xdr:colOff>5463498</xdr:colOff>
      <xdr:row>50</xdr:row>
      <xdr:rowOff>96800</xdr:rowOff>
    </xdr:to>
    <xdr:graphicFrame macro="">
      <xdr:nvGraphicFramePr>
        <xdr:cNvPr id="5" name="Chart 4">
          <a:extLst>
            <a:ext uri="{FF2B5EF4-FFF2-40B4-BE49-F238E27FC236}">
              <a16:creationId xmlns:a16="http://schemas.microsoft.com/office/drawing/2014/main" id="{F90EDE25-6B7C-45EF-B810-38C8C7AEBD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2078935</xdr:colOff>
          <xdr:row>26</xdr:row>
          <xdr:rowOff>115957</xdr:rowOff>
        </xdr:from>
        <xdr:to>
          <xdr:col>3</xdr:col>
          <xdr:colOff>43070</xdr:colOff>
          <xdr:row>28</xdr:row>
          <xdr:rowOff>144532</xdr:rowOff>
        </xdr:to>
        <xdr:pic>
          <xdr:nvPicPr>
            <xdr:cNvPr id="7" name="Picture 6">
              <a:extLst>
                <a:ext uri="{FF2B5EF4-FFF2-40B4-BE49-F238E27FC236}">
                  <a16:creationId xmlns:a16="http://schemas.microsoft.com/office/drawing/2014/main" id="{1B5DD1BB-C9F0-4D1E-8BB7-B43A87FF35A1}"/>
                </a:ext>
              </a:extLst>
            </xdr:cNvPr>
            <xdr:cNvPicPr>
              <a:picLocks noChangeAspect="1" noChangeArrowheads="1"/>
              <a:extLst>
                <a:ext uri="{84589F7E-364E-4C9E-8A38-B11213B215E9}">
                  <a14:cameraTool cellRange="'pivot Db bTH'!$I$9" spid="_x0000_s3347"/>
                </a:ext>
              </a:extLst>
            </xdr:cNvPicPr>
          </xdr:nvPicPr>
          <xdr:blipFill>
            <a:blip xmlns:r="http://schemas.openxmlformats.org/officeDocument/2006/relationships" r:embed="rId2"/>
            <a:srcRect/>
            <a:stretch>
              <a:fillRect/>
            </a:stretch>
          </xdr:blipFill>
          <xdr:spPr bwMode="auto">
            <a:xfrm rot="-1800000">
              <a:off x="2269435" y="6534979"/>
              <a:ext cx="5658678" cy="409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c:userShapes xmlns:c="http://schemas.openxmlformats.org/drawingml/2006/chart">
  <cdr:relSizeAnchor xmlns:cdr="http://schemas.openxmlformats.org/drawingml/2006/chartDrawing">
    <cdr:from>
      <cdr:x>0.2848</cdr:x>
      <cdr:y>0.96522</cdr:y>
    </cdr:from>
    <cdr:to>
      <cdr:x>0.35983</cdr:x>
      <cdr:y>0.98261</cdr:y>
    </cdr:to>
    <cdr:sp macro="" textlink="">
      <cdr:nvSpPr>
        <cdr:cNvPr id="2" name="TextBox 1">
          <a:extLst xmlns:a="http://schemas.openxmlformats.org/drawingml/2006/main">
            <a:ext uri="{FF2B5EF4-FFF2-40B4-BE49-F238E27FC236}">
              <a16:creationId xmlns:a16="http://schemas.microsoft.com/office/drawing/2014/main" id="{1FA1EC6C-2891-48E1-8E97-3574EC6335B5}"/>
            </a:ext>
          </a:extLst>
        </cdr:cNvPr>
        <cdr:cNvSpPr txBox="1"/>
      </cdr:nvSpPr>
      <cdr:spPr>
        <a:xfrm xmlns:a="http://schemas.openxmlformats.org/drawingml/2006/main">
          <a:off x="1537917" y="7644542"/>
          <a:ext cx="405162" cy="137729"/>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spAutoFit/>
        </a:bodyPr>
        <a:lstStyle xmlns:a="http://schemas.openxmlformats.org/drawingml/2006/main"/>
        <a:p xmlns:a="http://schemas.openxmlformats.org/drawingml/2006/main">
          <a:pPr algn="l"/>
          <a:r>
            <a:rPr lang="en-GB" sz="1000" dirty="0" err="1">
              <a:solidFill>
                <a:srgbClr val="324657"/>
              </a:solidFill>
            </a:rPr>
            <a:t>Quantil:</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71801</xdr:colOff>
      <xdr:row>8</xdr:row>
      <xdr:rowOff>130418</xdr:rowOff>
    </xdr:from>
    <xdr:to>
      <xdr:col>2</xdr:col>
      <xdr:colOff>5471801</xdr:colOff>
      <xdr:row>27</xdr:row>
      <xdr:rowOff>110918</xdr:rowOff>
    </xdr:to>
    <xdr:graphicFrame macro="">
      <xdr:nvGraphicFramePr>
        <xdr:cNvPr id="2" name="Chart 1">
          <a:extLst>
            <a:ext uri="{FF2B5EF4-FFF2-40B4-BE49-F238E27FC236}">
              <a16:creationId xmlns:a16="http://schemas.microsoft.com/office/drawing/2014/main" id="{CC9E36E7-7D16-4082-91AC-2A98E47158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7</xdr:row>
      <xdr:rowOff>1</xdr:rowOff>
    </xdr:from>
    <xdr:to>
      <xdr:col>1</xdr:col>
      <xdr:colOff>1828800</xdr:colOff>
      <xdr:row>15</xdr:row>
      <xdr:rowOff>47626</xdr:rowOff>
    </xdr:to>
    <mc:AlternateContent xmlns:mc="http://schemas.openxmlformats.org/markup-compatibility/2006" xmlns:a14="http://schemas.microsoft.com/office/drawing/2010/main">
      <mc:Choice Requires="a14">
        <xdr:graphicFrame macro="">
          <xdr:nvGraphicFramePr>
            <xdr:cNvPr id="4" name="Nutzungsart 1">
              <a:extLst>
                <a:ext uri="{FF2B5EF4-FFF2-40B4-BE49-F238E27FC236}">
                  <a16:creationId xmlns:a16="http://schemas.microsoft.com/office/drawing/2014/main" id="{BE53B608-C3BA-420D-97E5-91876D0BA3A8}"/>
                </a:ext>
              </a:extLst>
            </xdr:cNvPr>
            <xdr:cNvGraphicFramePr/>
          </xdr:nvGraphicFramePr>
          <xdr:xfrm>
            <a:off x="0" y="0"/>
            <a:ext cx="0" cy="0"/>
          </xdr:xfrm>
          <a:graphic>
            <a:graphicData uri="http://schemas.microsoft.com/office/drawing/2010/slicer">
              <sle:slicer xmlns:sle="http://schemas.microsoft.com/office/drawing/2010/slicer" name="Nutzungsart 1"/>
            </a:graphicData>
          </a:graphic>
        </xdr:graphicFrame>
      </mc:Choice>
      <mc:Fallback xmlns="">
        <xdr:sp macro="" textlink="">
          <xdr:nvSpPr>
            <xdr:cNvPr id="0" name=""/>
            <xdr:cNvSpPr>
              <a:spLocks noTextEdit="1"/>
            </xdr:cNvSpPr>
          </xdr:nvSpPr>
          <xdr:spPr>
            <a:xfrm>
              <a:off x="190500" y="2619376"/>
              <a:ext cx="1828800" cy="15811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2</xdr:col>
          <xdr:colOff>321579</xdr:colOff>
          <xdr:row>16</xdr:row>
          <xdr:rowOff>29518</xdr:rowOff>
        </xdr:from>
        <xdr:to>
          <xdr:col>2</xdr:col>
          <xdr:colOff>5026929</xdr:colOff>
          <xdr:row>18</xdr:row>
          <xdr:rowOff>67618</xdr:rowOff>
        </xdr:to>
        <xdr:pic>
          <xdr:nvPicPr>
            <xdr:cNvPr id="6" name="Picture 5">
              <a:extLst>
                <a:ext uri="{FF2B5EF4-FFF2-40B4-BE49-F238E27FC236}">
                  <a16:creationId xmlns:a16="http://schemas.microsoft.com/office/drawing/2014/main" id="{D36C53B3-05B8-4220-A910-23685F00E42F}"/>
                </a:ext>
              </a:extLst>
            </xdr:cNvPr>
            <xdr:cNvPicPr preferRelativeResize="0">
              <a:picLocks noChangeArrowheads="1"/>
              <a:extLst>
                <a:ext uri="{84589F7E-364E-4C9E-8A38-B11213B215E9}">
                  <a14:cameraTool cellRange="'pivot Db E bTH'!A47" spid="_x0000_s4382"/>
                </a:ext>
              </a:extLst>
            </xdr:cNvPicPr>
          </xdr:nvPicPr>
          <xdr:blipFill>
            <a:blip xmlns:r="http://schemas.openxmlformats.org/officeDocument/2006/relationships" r:embed="rId2"/>
            <a:stretch>
              <a:fillRect/>
            </a:stretch>
          </xdr:blipFill>
          <xdr:spPr bwMode="auto">
            <a:xfrm rot="-1800000">
              <a:off x="2483754" y="4372918"/>
              <a:ext cx="4705350" cy="4191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c:userShapes xmlns:c="http://schemas.openxmlformats.org/drawingml/2006/chart">
  <cdr:relSizeAnchor xmlns:cdr="http://schemas.openxmlformats.org/drawingml/2006/chartDrawing">
    <cdr:from>
      <cdr:x>0.88346</cdr:x>
      <cdr:y>0.33276</cdr:y>
    </cdr:from>
    <cdr:to>
      <cdr:x>0.95963</cdr:x>
      <cdr:y>0.369</cdr:y>
    </cdr:to>
    <cdr:sp macro="" textlink="">
      <cdr:nvSpPr>
        <cdr:cNvPr id="2" name="TextBox 1">
          <a:extLst xmlns:a="http://schemas.openxmlformats.org/drawingml/2006/main">
            <a:ext uri="{FF2B5EF4-FFF2-40B4-BE49-F238E27FC236}">
              <a16:creationId xmlns:a16="http://schemas.microsoft.com/office/drawing/2014/main" id="{BFDBA2FD-D093-4CAA-A3CB-3AC33CFD6EE8}"/>
            </a:ext>
          </a:extLst>
        </cdr:cNvPr>
        <cdr:cNvSpPr txBox="1"/>
      </cdr:nvSpPr>
      <cdr:spPr>
        <a:xfrm xmlns:a="http://schemas.openxmlformats.org/drawingml/2006/main">
          <a:off x="4770684" y="1197936"/>
          <a:ext cx="411318" cy="130464"/>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spAutoFit/>
        </a:bodyPr>
        <a:lstStyle xmlns:a="http://schemas.openxmlformats.org/drawingml/2006/main"/>
        <a:p xmlns:a="http://schemas.openxmlformats.org/drawingml/2006/main">
          <a:pPr algn="l"/>
          <a:r>
            <a:rPr lang="en-GB" sz="1000" dirty="0" err="1"/>
            <a:t>Quantil</a:t>
          </a:r>
          <a:endParaRPr lang="en-GB" sz="900" dirty="0" err="1"/>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2</xdr:col>
      <xdr:colOff>64559</xdr:colOff>
      <xdr:row>9</xdr:row>
      <xdr:rowOff>56093</xdr:rowOff>
    </xdr:from>
    <xdr:to>
      <xdr:col>2</xdr:col>
      <xdr:colOff>5464559</xdr:colOff>
      <xdr:row>29</xdr:row>
      <xdr:rowOff>26093</xdr:rowOff>
    </xdr:to>
    <xdr:graphicFrame macro="">
      <xdr:nvGraphicFramePr>
        <xdr:cNvPr id="2" name="Chart 1">
          <a:extLst>
            <a:ext uri="{FF2B5EF4-FFF2-40B4-BE49-F238E27FC236}">
              <a16:creationId xmlns:a16="http://schemas.microsoft.com/office/drawing/2014/main" id="{E1955A9C-9311-4A9B-A33C-3FD2273A3F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7</xdr:row>
      <xdr:rowOff>1</xdr:rowOff>
    </xdr:from>
    <xdr:to>
      <xdr:col>1</xdr:col>
      <xdr:colOff>1828800</xdr:colOff>
      <xdr:row>14</xdr:row>
      <xdr:rowOff>161926</xdr:rowOff>
    </xdr:to>
    <mc:AlternateContent xmlns:mc="http://schemas.openxmlformats.org/markup-compatibility/2006" xmlns:a14="http://schemas.microsoft.com/office/drawing/2010/main">
      <mc:Choice Requires="a14">
        <xdr:graphicFrame macro="">
          <xdr:nvGraphicFramePr>
            <xdr:cNvPr id="3" name="Tierart 2">
              <a:extLst>
                <a:ext uri="{FF2B5EF4-FFF2-40B4-BE49-F238E27FC236}">
                  <a16:creationId xmlns:a16="http://schemas.microsoft.com/office/drawing/2014/main" id="{2FEB423B-97E1-40C8-9699-70FC674DB965}"/>
                </a:ext>
              </a:extLst>
            </xdr:cNvPr>
            <xdr:cNvGraphicFramePr/>
          </xdr:nvGraphicFramePr>
          <xdr:xfrm>
            <a:off x="0" y="0"/>
            <a:ext cx="0" cy="0"/>
          </xdr:xfrm>
          <a:graphic>
            <a:graphicData uri="http://schemas.microsoft.com/office/drawing/2010/slicer">
              <sle:slicer xmlns:sle="http://schemas.microsoft.com/office/drawing/2010/slicer" name="Tierart 2"/>
            </a:graphicData>
          </a:graphic>
        </xdr:graphicFrame>
      </mc:Choice>
      <mc:Fallback xmlns="">
        <xdr:sp macro="" textlink="">
          <xdr:nvSpPr>
            <xdr:cNvPr id="0" name=""/>
            <xdr:cNvSpPr>
              <a:spLocks noTextEdit="1"/>
            </xdr:cNvSpPr>
          </xdr:nvSpPr>
          <xdr:spPr>
            <a:xfrm>
              <a:off x="190500" y="2533651"/>
              <a:ext cx="1828800" cy="15049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0</xdr:colOff>
      <xdr:row>15</xdr:row>
      <xdr:rowOff>76200</xdr:rowOff>
    </xdr:from>
    <xdr:to>
      <xdr:col>1</xdr:col>
      <xdr:colOff>1828800</xdr:colOff>
      <xdr:row>31</xdr:row>
      <xdr:rowOff>171450</xdr:rowOff>
    </xdr:to>
    <mc:AlternateContent xmlns:mc="http://schemas.openxmlformats.org/markup-compatibility/2006" xmlns:a14="http://schemas.microsoft.com/office/drawing/2010/main">
      <mc:Choice Requires="a14">
        <xdr:graphicFrame macro="">
          <xdr:nvGraphicFramePr>
            <xdr:cNvPr id="4" name="Nutzungsart 4">
              <a:extLst>
                <a:ext uri="{FF2B5EF4-FFF2-40B4-BE49-F238E27FC236}">
                  <a16:creationId xmlns:a16="http://schemas.microsoft.com/office/drawing/2014/main" id="{FE24DD3B-C0F2-4988-BE60-7DEA20F4731C}"/>
                </a:ext>
              </a:extLst>
            </xdr:cNvPr>
            <xdr:cNvGraphicFramePr/>
          </xdr:nvGraphicFramePr>
          <xdr:xfrm>
            <a:off x="0" y="0"/>
            <a:ext cx="0" cy="0"/>
          </xdr:xfrm>
          <a:graphic>
            <a:graphicData uri="http://schemas.microsoft.com/office/drawing/2010/slicer">
              <sle:slicer xmlns:sle="http://schemas.microsoft.com/office/drawing/2010/slicer" name="Nutzungsart 4"/>
            </a:graphicData>
          </a:graphic>
        </xdr:graphicFrame>
      </mc:Choice>
      <mc:Fallback xmlns="">
        <xdr:sp macro="" textlink="">
          <xdr:nvSpPr>
            <xdr:cNvPr id="0" name=""/>
            <xdr:cNvSpPr>
              <a:spLocks noTextEdit="1"/>
            </xdr:cNvSpPr>
          </xdr:nvSpPr>
          <xdr:spPr>
            <a:xfrm>
              <a:off x="190500" y="4181475"/>
              <a:ext cx="1828800" cy="31432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1924050</xdr:colOff>
      <xdr:row>7</xdr:row>
      <xdr:rowOff>1</xdr:rowOff>
    </xdr:from>
    <xdr:to>
      <xdr:col>1</xdr:col>
      <xdr:colOff>3758142</xdr:colOff>
      <xdr:row>13</xdr:row>
      <xdr:rowOff>104776</xdr:rowOff>
    </xdr:to>
    <mc:AlternateContent xmlns:mc="http://schemas.openxmlformats.org/markup-compatibility/2006" xmlns:a14="http://schemas.microsoft.com/office/drawing/2010/main">
      <mc:Choice Requires="a14">
        <xdr:graphicFrame macro="">
          <xdr:nvGraphicFramePr>
            <xdr:cNvPr id="5" name="AMEG 1">
              <a:extLst>
                <a:ext uri="{FF2B5EF4-FFF2-40B4-BE49-F238E27FC236}">
                  <a16:creationId xmlns:a16="http://schemas.microsoft.com/office/drawing/2014/main" id="{B977C805-2868-4E17-9932-85B6211A7399}"/>
                </a:ext>
              </a:extLst>
            </xdr:cNvPr>
            <xdr:cNvGraphicFramePr/>
          </xdr:nvGraphicFramePr>
          <xdr:xfrm>
            <a:off x="0" y="0"/>
            <a:ext cx="0" cy="0"/>
          </xdr:xfrm>
          <a:graphic>
            <a:graphicData uri="http://schemas.microsoft.com/office/drawing/2010/slicer">
              <sle:slicer xmlns:sle="http://schemas.microsoft.com/office/drawing/2010/slicer" name="AMEG 1"/>
            </a:graphicData>
          </a:graphic>
        </xdr:graphicFrame>
      </mc:Choice>
      <mc:Fallback xmlns="">
        <xdr:sp macro="" textlink="">
          <xdr:nvSpPr>
            <xdr:cNvPr id="0" name=""/>
            <xdr:cNvSpPr>
              <a:spLocks noTextEdit="1"/>
            </xdr:cNvSpPr>
          </xdr:nvSpPr>
          <xdr:spPr>
            <a:xfrm>
              <a:off x="2114550" y="2533651"/>
              <a:ext cx="1834092" cy="12573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1924050</xdr:colOff>
      <xdr:row>14</xdr:row>
      <xdr:rowOff>38100</xdr:rowOff>
    </xdr:from>
    <xdr:to>
      <xdr:col>1</xdr:col>
      <xdr:colOff>3758142</xdr:colOff>
      <xdr:row>36</xdr:row>
      <xdr:rowOff>66675</xdr:rowOff>
    </xdr:to>
    <mc:AlternateContent xmlns:mc="http://schemas.openxmlformats.org/markup-compatibility/2006" xmlns:a14="http://schemas.microsoft.com/office/drawing/2010/main">
      <mc:Choice Requires="a14">
        <xdr:graphicFrame macro="">
          <xdr:nvGraphicFramePr>
            <xdr:cNvPr id="6" name="Wirkstoffklasse 2">
              <a:extLst>
                <a:ext uri="{FF2B5EF4-FFF2-40B4-BE49-F238E27FC236}">
                  <a16:creationId xmlns:a16="http://schemas.microsoft.com/office/drawing/2014/main" id="{2DE6309E-69DB-43BF-90CB-588F6F600F6E}"/>
                </a:ext>
              </a:extLst>
            </xdr:cNvPr>
            <xdr:cNvGraphicFramePr/>
          </xdr:nvGraphicFramePr>
          <xdr:xfrm>
            <a:off x="0" y="0"/>
            <a:ext cx="0" cy="0"/>
          </xdr:xfrm>
          <a:graphic>
            <a:graphicData uri="http://schemas.microsoft.com/office/drawing/2010/slicer">
              <sle:slicer xmlns:sle="http://schemas.microsoft.com/office/drawing/2010/slicer" name="Wirkstoffklasse 2"/>
            </a:graphicData>
          </a:graphic>
        </xdr:graphicFrame>
      </mc:Choice>
      <mc:Fallback xmlns="">
        <xdr:sp macro="" textlink="">
          <xdr:nvSpPr>
            <xdr:cNvPr id="0" name=""/>
            <xdr:cNvSpPr>
              <a:spLocks noTextEdit="1"/>
            </xdr:cNvSpPr>
          </xdr:nvSpPr>
          <xdr:spPr>
            <a:xfrm>
              <a:off x="2114550" y="3952875"/>
              <a:ext cx="1834092" cy="42195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xdr:col>
      <xdr:colOff>0</xdr:colOff>
      <xdr:row>37</xdr:row>
      <xdr:rowOff>9526</xdr:rowOff>
    </xdr:from>
    <xdr:to>
      <xdr:col>1</xdr:col>
      <xdr:colOff>3748617</xdr:colOff>
      <xdr:row>43</xdr:row>
      <xdr:rowOff>142875</xdr:rowOff>
    </xdr:to>
    <mc:AlternateContent xmlns:mc="http://schemas.openxmlformats.org/markup-compatibility/2006" xmlns:a14="http://schemas.microsoft.com/office/drawing/2010/main">
      <mc:Choice Requires="a14">
        <xdr:graphicFrame macro="">
          <xdr:nvGraphicFramePr>
            <xdr:cNvPr id="7" name="Berechnungsmodus 1">
              <a:extLst>
                <a:ext uri="{FF2B5EF4-FFF2-40B4-BE49-F238E27FC236}">
                  <a16:creationId xmlns:a16="http://schemas.microsoft.com/office/drawing/2014/main" id="{895DDF1C-BBA8-4A3D-AA3D-1750A1CA77E0}"/>
                </a:ext>
              </a:extLst>
            </xdr:cNvPr>
            <xdr:cNvGraphicFramePr/>
          </xdr:nvGraphicFramePr>
          <xdr:xfrm>
            <a:off x="0" y="0"/>
            <a:ext cx="0" cy="0"/>
          </xdr:xfrm>
          <a:graphic>
            <a:graphicData uri="http://schemas.microsoft.com/office/drawing/2010/slicer">
              <sle:slicer xmlns:sle="http://schemas.microsoft.com/office/drawing/2010/slicer" name="Berechnungsmodus 1"/>
            </a:graphicData>
          </a:graphic>
        </xdr:graphicFrame>
      </mc:Choice>
      <mc:Fallback xmlns="">
        <xdr:sp macro="" textlink="">
          <xdr:nvSpPr>
            <xdr:cNvPr id="0" name=""/>
            <xdr:cNvSpPr>
              <a:spLocks noTextEdit="1"/>
            </xdr:cNvSpPr>
          </xdr:nvSpPr>
          <xdr:spPr>
            <a:xfrm>
              <a:off x="190500" y="8305801"/>
              <a:ext cx="3748617" cy="12763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63501</xdr:colOff>
      <xdr:row>9</xdr:row>
      <xdr:rowOff>56093</xdr:rowOff>
    </xdr:from>
    <xdr:to>
      <xdr:col>4</xdr:col>
      <xdr:colOff>5463501</xdr:colOff>
      <xdr:row>29</xdr:row>
      <xdr:rowOff>26093</xdr:rowOff>
    </xdr:to>
    <xdr:graphicFrame macro="">
      <xdr:nvGraphicFramePr>
        <xdr:cNvPr id="8" name="Chart 7">
          <a:extLst>
            <a:ext uri="{FF2B5EF4-FFF2-40B4-BE49-F238E27FC236}">
              <a16:creationId xmlns:a16="http://schemas.microsoft.com/office/drawing/2014/main" id="{56D428E9-D27E-4AA4-919A-5C218A01A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9526</xdr:colOff>
          <xdr:row>19</xdr:row>
          <xdr:rowOff>161925</xdr:rowOff>
        </xdr:from>
        <xdr:to>
          <xdr:col>3</xdr:col>
          <xdr:colOff>142876</xdr:colOff>
          <xdr:row>21</xdr:row>
          <xdr:rowOff>180975</xdr:rowOff>
        </xdr:to>
        <xdr:pic>
          <xdr:nvPicPr>
            <xdr:cNvPr id="9" name="Picture 8">
              <a:extLst>
                <a:ext uri="{FF2B5EF4-FFF2-40B4-BE49-F238E27FC236}">
                  <a16:creationId xmlns:a16="http://schemas.microsoft.com/office/drawing/2014/main" id="{761FFA5F-D4E1-41FF-964D-B9115F900CFA}"/>
                </a:ext>
              </a:extLst>
            </xdr:cNvPr>
            <xdr:cNvPicPr>
              <a:picLocks noChangeAspect="1" noChangeArrowheads="1"/>
              <a:extLst>
                <a:ext uri="{84589F7E-364E-4C9E-8A38-B11213B215E9}">
                  <a14:cameraTool cellRange="'pivot Db pTH'!A38" spid="_x0000_s5681"/>
                </a:ext>
              </a:extLst>
            </xdr:cNvPicPr>
          </xdr:nvPicPr>
          <xdr:blipFill>
            <a:blip xmlns:r="http://schemas.openxmlformats.org/officeDocument/2006/relationships" r:embed="rId3"/>
            <a:srcRect/>
            <a:stretch>
              <a:fillRect/>
            </a:stretch>
          </xdr:blipFill>
          <xdr:spPr bwMode="auto">
            <a:xfrm rot="-1800000">
              <a:off x="4124326" y="4991100"/>
              <a:ext cx="5648325" cy="400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161925</xdr:rowOff>
        </xdr:from>
        <xdr:to>
          <xdr:col>5</xdr:col>
          <xdr:colOff>104775</xdr:colOff>
          <xdr:row>21</xdr:row>
          <xdr:rowOff>180975</xdr:rowOff>
        </xdr:to>
        <xdr:pic>
          <xdr:nvPicPr>
            <xdr:cNvPr id="10" name="Picture 9">
              <a:extLst>
                <a:ext uri="{FF2B5EF4-FFF2-40B4-BE49-F238E27FC236}">
                  <a16:creationId xmlns:a16="http://schemas.microsoft.com/office/drawing/2014/main" id="{52E5367D-CFD6-4C58-B5FC-6CEDFB4705EC}"/>
                </a:ext>
              </a:extLst>
            </xdr:cNvPr>
            <xdr:cNvPicPr>
              <a:picLocks noChangeAspect="1" noChangeArrowheads="1"/>
              <a:extLst>
                <a:ext uri="{84589F7E-364E-4C9E-8A38-B11213B215E9}">
                  <a14:cameraTool cellRange="'pivot Db pTH'!A38" spid="_x0000_s5682"/>
                </a:ext>
              </a:extLst>
            </xdr:cNvPicPr>
          </xdr:nvPicPr>
          <xdr:blipFill>
            <a:blip xmlns:r="http://schemas.openxmlformats.org/officeDocument/2006/relationships" r:embed="rId3"/>
            <a:srcRect/>
            <a:stretch>
              <a:fillRect/>
            </a:stretch>
          </xdr:blipFill>
          <xdr:spPr bwMode="auto">
            <a:xfrm rot="19800000">
              <a:off x="9801225" y="4991100"/>
              <a:ext cx="5648325" cy="400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1828800</xdr:colOff>
      <xdr:row>21</xdr:row>
      <xdr:rowOff>95250</xdr:rowOff>
    </xdr:to>
    <mc:AlternateContent xmlns:mc="http://schemas.openxmlformats.org/markup-compatibility/2006" xmlns:a14="http://schemas.microsoft.com/office/drawing/2010/main">
      <mc:Choice Requires="a14">
        <xdr:graphicFrame macro="">
          <xdr:nvGraphicFramePr>
            <xdr:cNvPr id="2" name="Nutzungsart 6">
              <a:extLst>
                <a:ext uri="{FF2B5EF4-FFF2-40B4-BE49-F238E27FC236}">
                  <a16:creationId xmlns:a16="http://schemas.microsoft.com/office/drawing/2014/main" id="{080CF50F-457D-4992-86DC-2BC2E64C203B}"/>
                </a:ext>
              </a:extLst>
            </xdr:cNvPr>
            <xdr:cNvGraphicFramePr/>
          </xdr:nvGraphicFramePr>
          <xdr:xfrm>
            <a:off x="0" y="0"/>
            <a:ext cx="0" cy="0"/>
          </xdr:xfrm>
          <a:graphic>
            <a:graphicData uri="http://schemas.microsoft.com/office/drawing/2010/slicer">
              <sle:slicer xmlns:sle="http://schemas.microsoft.com/office/drawing/2010/slicer" name="Nutzungsart 6"/>
            </a:graphicData>
          </a:graphic>
        </xdr:graphicFrame>
      </mc:Choice>
      <mc:Fallback xmlns="">
        <xdr:sp macro="" textlink="">
          <xdr:nvSpPr>
            <xdr:cNvPr id="0" name=""/>
            <xdr:cNvSpPr>
              <a:spLocks noTextEdit="1"/>
            </xdr:cNvSpPr>
          </xdr:nvSpPr>
          <xdr:spPr>
            <a:xfrm>
              <a:off x="190500" y="2533650"/>
              <a:ext cx="1828800" cy="31527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2</xdr:col>
      <xdr:colOff>133349</xdr:colOff>
      <xdr:row>5</xdr:row>
      <xdr:rowOff>130215</xdr:rowOff>
    </xdr:from>
    <xdr:to>
      <xdr:col>3</xdr:col>
      <xdr:colOff>2708755</xdr:colOff>
      <xdr:row>20</xdr:row>
      <xdr:rowOff>140809</xdr:rowOff>
    </xdr:to>
    <xdr:grpSp>
      <xdr:nvGrpSpPr>
        <xdr:cNvPr id="3" name="Group 2">
          <a:extLst>
            <a:ext uri="{FF2B5EF4-FFF2-40B4-BE49-F238E27FC236}">
              <a16:creationId xmlns:a16="http://schemas.microsoft.com/office/drawing/2014/main" id="{602F63AC-541C-45AC-9ADC-28FC0D821678}"/>
            </a:ext>
          </a:extLst>
        </xdr:cNvPr>
        <xdr:cNvGrpSpPr/>
      </xdr:nvGrpSpPr>
      <xdr:grpSpPr>
        <a:xfrm>
          <a:off x="2314574" y="2663865"/>
          <a:ext cx="5042381" cy="2877619"/>
          <a:chOff x="8648700" y="2520533"/>
          <a:chExt cx="5040000" cy="3301824"/>
        </a:xfrm>
        <a:noFill/>
      </xdr:grpSpPr>
      <xdr:graphicFrame macro="">
        <xdr:nvGraphicFramePr>
          <xdr:cNvPr id="4" name="Chart 3">
            <a:extLst>
              <a:ext uri="{FF2B5EF4-FFF2-40B4-BE49-F238E27FC236}">
                <a16:creationId xmlns:a16="http://schemas.microsoft.com/office/drawing/2014/main" id="{B05591FC-A151-4F7D-927A-63A31E7FCF8C}"/>
              </a:ext>
            </a:extLst>
          </xdr:cNvPr>
          <xdr:cNvGraphicFramePr>
            <a:graphicFrameLocks/>
          </xdr:cNvGraphicFramePr>
        </xdr:nvGraphicFramePr>
        <xdr:xfrm>
          <a:off x="8648700" y="2524125"/>
          <a:ext cx="5040000" cy="324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a16="http://schemas.microsoft.com/office/drawing/2014/main" id="{18D51B03-F325-4AD9-9FA6-8BBE7A2BDD50}"/>
              </a:ext>
            </a:extLst>
          </xdr:cNvPr>
          <xdr:cNvGraphicFramePr>
            <a:graphicFrameLocks/>
          </xdr:cNvGraphicFramePr>
        </xdr:nvGraphicFramePr>
        <xdr:xfrm>
          <a:off x="8672510" y="2520533"/>
          <a:ext cx="4968545" cy="330182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mc:AlternateContent xmlns:mc="http://schemas.openxmlformats.org/markup-compatibility/2006">
    <mc:Choice xmlns:a14="http://schemas.microsoft.com/office/drawing/2010/main" Requires="a14">
      <xdr:twoCellAnchor editAs="oneCell">
        <xdr:from>
          <xdr:col>2</xdr:col>
          <xdr:colOff>36290</xdr:colOff>
          <xdr:row>11</xdr:row>
          <xdr:rowOff>188278</xdr:rowOff>
        </xdr:from>
        <xdr:to>
          <xdr:col>3</xdr:col>
          <xdr:colOff>2762821</xdr:colOff>
          <xdr:row>14</xdr:row>
          <xdr:rowOff>16828</xdr:rowOff>
        </xdr:to>
        <xdr:pic>
          <xdr:nvPicPr>
            <xdr:cNvPr id="6" name="Picture 5">
              <a:extLst>
                <a:ext uri="{FF2B5EF4-FFF2-40B4-BE49-F238E27FC236}">
                  <a16:creationId xmlns:a16="http://schemas.microsoft.com/office/drawing/2014/main" id="{3871B836-AA02-4AF6-A40B-245FE19D9E5A}"/>
                </a:ext>
              </a:extLst>
            </xdr:cNvPr>
            <xdr:cNvPicPr>
              <a:picLocks noChangeAspect="1" noChangeArrowheads="1"/>
              <a:extLst>
                <a:ext uri="{84589F7E-364E-4C9E-8A38-B11213B215E9}">
                  <a14:cameraTool cellRange="'pivot Db A VM pTH'!A35" spid="_x0000_s44215"/>
                </a:ext>
              </a:extLst>
            </xdr:cNvPicPr>
          </xdr:nvPicPr>
          <xdr:blipFill>
            <a:blip xmlns:r="http://schemas.openxmlformats.org/officeDocument/2006/relationships" r:embed="rId3"/>
            <a:srcRect/>
            <a:stretch>
              <a:fillRect/>
            </a:stretch>
          </xdr:blipFill>
          <xdr:spPr bwMode="auto">
            <a:xfrm rot="-1800000">
              <a:off x="2215134" y="3873262"/>
              <a:ext cx="5191125" cy="4000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0</xdr:colOff>
      <xdr:row>22</xdr:row>
      <xdr:rowOff>28576</xdr:rowOff>
    </xdr:from>
    <xdr:to>
      <xdr:col>1</xdr:col>
      <xdr:colOff>1828800</xdr:colOff>
      <xdr:row>28</xdr:row>
      <xdr:rowOff>162754</xdr:rowOff>
    </xdr:to>
    <mc:AlternateContent xmlns:mc="http://schemas.openxmlformats.org/markup-compatibility/2006" xmlns:a14="http://schemas.microsoft.com/office/drawing/2010/main">
      <mc:Choice Requires="a14">
        <xdr:graphicFrame macro="">
          <xdr:nvGraphicFramePr>
            <xdr:cNvPr id="7" name="AMEG 3">
              <a:extLst>
                <a:ext uri="{FF2B5EF4-FFF2-40B4-BE49-F238E27FC236}">
                  <a16:creationId xmlns:a16="http://schemas.microsoft.com/office/drawing/2014/main" id="{5BA7B364-E802-4628-B9C0-D6334F640DE9}"/>
                </a:ext>
              </a:extLst>
            </xdr:cNvPr>
            <xdr:cNvGraphicFramePr/>
          </xdr:nvGraphicFramePr>
          <xdr:xfrm>
            <a:off x="0" y="0"/>
            <a:ext cx="0" cy="0"/>
          </xdr:xfrm>
          <a:graphic>
            <a:graphicData uri="http://schemas.microsoft.com/office/drawing/2010/slicer">
              <sle:slicer xmlns:sle="http://schemas.microsoft.com/office/drawing/2010/slicer" name="AMEG 3"/>
            </a:graphicData>
          </a:graphic>
        </xdr:graphicFrame>
      </mc:Choice>
      <mc:Fallback xmlns="">
        <xdr:sp macro="" textlink="">
          <xdr:nvSpPr>
            <xdr:cNvPr id="0" name=""/>
            <xdr:cNvSpPr>
              <a:spLocks noTextEdit="1"/>
            </xdr:cNvSpPr>
          </xdr:nvSpPr>
          <xdr:spPr>
            <a:xfrm>
              <a:off x="190500" y="5810251"/>
              <a:ext cx="1828800" cy="127717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9.xml><?xml version="1.0" encoding="utf-8"?>
<c:userShapes xmlns:c="http://schemas.openxmlformats.org/drawingml/2006/chart">
  <cdr:relSizeAnchor xmlns:cdr="http://schemas.openxmlformats.org/drawingml/2006/chartDrawing">
    <cdr:from>
      <cdr:x>0.59375</cdr:x>
      <cdr:y>0.26084</cdr:y>
    </cdr:from>
    <cdr:to>
      <cdr:x>0.98661</cdr:x>
      <cdr:y>0.39874</cdr:y>
    </cdr:to>
    <cdr:sp macro="" textlink="'pivot Db A VM pTH'!B25">
      <cdr:nvSpPr>
        <cdr:cNvPr id="2" name="TextBox 1">
          <a:extLst xmlns:a="http://schemas.openxmlformats.org/drawingml/2006/main">
            <a:ext uri="{FF2B5EF4-FFF2-40B4-BE49-F238E27FC236}">
              <a16:creationId xmlns:a16="http://schemas.microsoft.com/office/drawing/2014/main" id="{DC0C11CE-B313-4F50-815A-919582821737}"/>
            </a:ext>
          </a:extLst>
        </cdr:cNvPr>
        <cdr:cNvSpPr txBox="1"/>
      </cdr:nvSpPr>
      <cdr:spPr>
        <a:xfrm xmlns:a="http://schemas.openxmlformats.org/drawingml/2006/main">
          <a:off x="2992509" y="737153"/>
          <a:ext cx="1980000" cy="389716"/>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noAutofit/>
        </a:bodyPr>
        <a:lstStyle xmlns:a="http://schemas.openxmlformats.org/drawingml/2006/main"/>
        <a:p xmlns:a="http://schemas.openxmlformats.org/drawingml/2006/main">
          <a:pPr algn="ctr"/>
          <a:fld id="{79B8E918-4BDB-4463-9DD2-08AB211D8701}" type="TxLink">
            <a:rPr lang="en-US" sz="1800" b="1" i="0" u="none" strike="noStrike" dirty="0" err="1" smtClean="0">
              <a:solidFill>
                <a:srgbClr val="000000"/>
              </a:solidFill>
              <a:latin typeface="Calibri"/>
              <a:ea typeface="Calibri"/>
              <a:cs typeface="Calibri"/>
            </a:rPr>
            <a:pPr algn="ctr"/>
            <a:t> </a:t>
          </a:fld>
          <a:endParaRPr lang="en-GB" sz="1800" b="1" dirty="0" err="1"/>
        </a:p>
      </cdr:txBody>
    </cdr:sp>
  </cdr:relSizeAnchor>
  <cdr:relSizeAnchor xmlns:cdr="http://schemas.openxmlformats.org/drawingml/2006/chartDrawing">
    <cdr:from>
      <cdr:x>0.59493</cdr:x>
      <cdr:y>0.37213</cdr:y>
    </cdr:from>
    <cdr:to>
      <cdr:x>0.98779</cdr:x>
      <cdr:y>0.48358</cdr:y>
    </cdr:to>
    <cdr:sp macro="" textlink="'pivot Db A VM pTH'!A31">
      <cdr:nvSpPr>
        <cdr:cNvPr id="3" name="TextBox 2">
          <a:extLst xmlns:a="http://schemas.openxmlformats.org/drawingml/2006/main">
            <a:ext uri="{FF2B5EF4-FFF2-40B4-BE49-F238E27FC236}">
              <a16:creationId xmlns:a16="http://schemas.microsoft.com/office/drawing/2014/main" id="{BE4A0EF6-CAB3-4910-B64E-1DCDCE4E968A}"/>
            </a:ext>
          </a:extLst>
        </cdr:cNvPr>
        <cdr:cNvSpPr txBox="1"/>
      </cdr:nvSpPr>
      <cdr:spPr>
        <a:xfrm xmlns:a="http://schemas.openxmlformats.org/drawingml/2006/main">
          <a:off x="2998463" y="1051667"/>
          <a:ext cx="1980000" cy="314966"/>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noAutofit/>
        </a:bodyPr>
        <a:lstStyle xmlns:a="http://schemas.openxmlformats.org/drawingml/2006/main"/>
        <a:p xmlns:a="http://schemas.openxmlformats.org/drawingml/2006/main">
          <a:pPr algn="ctr"/>
          <a:fld id="{01BCD597-F1BF-4BD2-BCF7-D406AA3872DD}" type="TxLink">
            <a:rPr lang="en-US" sz="1000" b="1" i="0" u="none" strike="noStrike" dirty="0" err="1" smtClean="0">
              <a:solidFill>
                <a:srgbClr val="000000"/>
              </a:solidFill>
              <a:latin typeface="Calibri"/>
              <a:ea typeface="Calibri"/>
              <a:cs typeface="Calibri"/>
            </a:rPr>
            <a:pPr algn="ctr"/>
            <a:t> </a:t>
          </a:fld>
          <a:endParaRPr lang="en-GB" sz="1000" b="1" dirty="0" err="1"/>
        </a:p>
      </cdr:txBody>
    </cdr:sp>
  </cdr:relSizeAnchor>
  <cdr:relSizeAnchor xmlns:cdr="http://schemas.openxmlformats.org/drawingml/2006/chartDrawing">
    <cdr:from>
      <cdr:x>0.59533</cdr:x>
      <cdr:y>0.42995</cdr:y>
    </cdr:from>
    <cdr:to>
      <cdr:x>0.98819</cdr:x>
      <cdr:y>0.50932</cdr:y>
    </cdr:to>
    <cdr:sp macro="" textlink="">
      <cdr:nvSpPr>
        <cdr:cNvPr id="4" name="TextBox 3">
          <a:extLst xmlns:a="http://schemas.openxmlformats.org/drawingml/2006/main">
            <a:ext uri="{FF2B5EF4-FFF2-40B4-BE49-F238E27FC236}">
              <a16:creationId xmlns:a16="http://schemas.microsoft.com/office/drawing/2014/main" id="{AE24FF9F-D635-43C7-A1CC-A1DCA598D711}"/>
            </a:ext>
          </a:extLst>
        </cdr:cNvPr>
        <cdr:cNvSpPr txBox="1"/>
      </cdr:nvSpPr>
      <cdr:spPr>
        <a:xfrm xmlns:a="http://schemas.openxmlformats.org/drawingml/2006/main">
          <a:off x="3000470" y="1215071"/>
          <a:ext cx="1980000" cy="224305"/>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noAutofit/>
        </a:bodyPr>
        <a:lstStyle xmlns:a="http://schemas.openxmlformats.org/drawingml/2006/main"/>
        <a:p xmlns:a="http://schemas.openxmlformats.org/drawingml/2006/main">
          <a:pPr algn="ctr"/>
          <a:r>
            <a:rPr lang="en-GB" sz="900" b="1" dirty="0" err="1"/>
            <a:t>(Minimierung)</a:t>
          </a:r>
        </a:p>
      </cdr:txBody>
    </cdr:sp>
  </cdr:relSizeAnchor>
  <cdr:relSizeAnchor xmlns:cdr="http://schemas.openxmlformats.org/drawingml/2006/chartDrawing">
    <cdr:from>
      <cdr:x>0.58571</cdr:x>
      <cdr:y>0</cdr:y>
    </cdr:from>
    <cdr:to>
      <cdr:x>1</cdr:x>
      <cdr:y>0.07692</cdr:y>
    </cdr:to>
    <cdr:sp macro="" textlink="">
      <cdr:nvSpPr>
        <cdr:cNvPr id="5" name="TextBox 8">
          <a:extLst xmlns:a="http://schemas.openxmlformats.org/drawingml/2006/main">
            <a:ext uri="{FF2B5EF4-FFF2-40B4-BE49-F238E27FC236}">
              <a16:creationId xmlns:a16="http://schemas.microsoft.com/office/drawing/2014/main" id="{65BC17BD-65D3-4F51-820E-5DDB91C930FC}"/>
            </a:ext>
          </a:extLst>
        </cdr:cNvPr>
        <cdr:cNvSpPr txBox="1"/>
      </cdr:nvSpPr>
      <cdr:spPr>
        <a:xfrm xmlns:a="http://schemas.openxmlformats.org/drawingml/2006/main">
          <a:off x="2952000" y="0"/>
          <a:ext cx="2088000" cy="217382"/>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dirty="0" err="1"/>
            <a:t>b) Populationsweite Therapiehäufigkeit</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0.26194</cdr:y>
    </cdr:from>
    <cdr:to>
      <cdr:x>0.43494</cdr:x>
      <cdr:y>0.42069</cdr:y>
    </cdr:to>
    <cdr:sp macro="" textlink="'pivot Db A VM pTH'!$A$25">
      <cdr:nvSpPr>
        <cdr:cNvPr id="2" name="TextBox 1">
          <a:extLst xmlns:a="http://schemas.openxmlformats.org/drawingml/2006/main">
            <a:ext uri="{FF2B5EF4-FFF2-40B4-BE49-F238E27FC236}">
              <a16:creationId xmlns:a16="http://schemas.microsoft.com/office/drawing/2014/main" id="{9C13F0AC-8552-4AFB-A331-6FE8FF5977B0}"/>
            </a:ext>
          </a:extLst>
        </cdr:cNvPr>
        <cdr:cNvSpPr txBox="1"/>
      </cdr:nvSpPr>
      <cdr:spPr>
        <a:xfrm xmlns:a="http://schemas.openxmlformats.org/drawingml/2006/main">
          <a:off x="0" y="836840"/>
          <a:ext cx="2160000" cy="507164"/>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noAutofit/>
        </a:bodyPr>
        <a:lstStyle xmlns:a="http://schemas.openxmlformats.org/drawingml/2006/main"/>
        <a:p xmlns:a="http://schemas.openxmlformats.org/drawingml/2006/main">
          <a:pPr algn="ctr"/>
          <a:fld id="{BD75880C-FC74-4BD3-A1C2-EAAE84653CF8}" type="TxLink">
            <a:rPr lang="en-US" sz="1800" b="1" i="0" u="none" strike="noStrike" dirty="0" err="1" smtClean="0">
              <a:solidFill>
                <a:srgbClr val="000000"/>
              </a:solidFill>
              <a:latin typeface="Calibri"/>
              <a:ea typeface="Calibri"/>
              <a:cs typeface="Calibri"/>
            </a:rPr>
            <a:pPr algn="ctr"/>
            <a:t> </a:t>
          </a:fld>
          <a:endParaRPr lang="en-GB" sz="1800" b="1" dirty="0" err="1"/>
        </a:p>
      </cdr:txBody>
    </cdr:sp>
  </cdr:relSizeAnchor>
  <cdr:relSizeAnchor xmlns:cdr="http://schemas.openxmlformats.org/drawingml/2006/chartDrawing">
    <cdr:from>
      <cdr:x>0</cdr:x>
      <cdr:y>0.36474</cdr:y>
    </cdr:from>
    <cdr:to>
      <cdr:x>0.43494</cdr:x>
      <cdr:y>0.50837</cdr:y>
    </cdr:to>
    <cdr:sp macro="" textlink="'pivot Db A VM pTH'!A31">
      <cdr:nvSpPr>
        <cdr:cNvPr id="3" name="TextBox 2">
          <a:extLst xmlns:a="http://schemas.openxmlformats.org/drawingml/2006/main">
            <a:ext uri="{FF2B5EF4-FFF2-40B4-BE49-F238E27FC236}">
              <a16:creationId xmlns:a16="http://schemas.microsoft.com/office/drawing/2014/main" id="{2CF19331-CE15-48F4-9679-05F2AEB66874}"/>
            </a:ext>
          </a:extLst>
        </cdr:cNvPr>
        <cdr:cNvSpPr txBox="1"/>
      </cdr:nvSpPr>
      <cdr:spPr>
        <a:xfrm xmlns:a="http://schemas.openxmlformats.org/drawingml/2006/main">
          <a:off x="0" y="1165246"/>
          <a:ext cx="2160000" cy="458859"/>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noAutofit/>
        </a:bodyPr>
        <a:lstStyle xmlns:a="http://schemas.openxmlformats.org/drawingml/2006/main"/>
        <a:p xmlns:a="http://schemas.openxmlformats.org/drawingml/2006/main">
          <a:pPr algn="ctr"/>
          <a:fld id="{216023D4-FE71-4421-9612-4F04965EF147}" type="TxLink">
            <a:rPr lang="en-US" sz="1050" b="1" i="0" u="none" strike="noStrike" dirty="0" err="1" smtClean="0">
              <a:solidFill>
                <a:srgbClr val="000000"/>
              </a:solidFill>
              <a:latin typeface="Calibri"/>
              <a:ea typeface="Calibri"/>
              <a:cs typeface="Calibri"/>
            </a:rPr>
            <a:pPr algn="ctr"/>
            <a:t> </a:t>
          </a:fld>
          <a:endParaRPr lang="en-GB" sz="1100" b="1" dirty="0" err="1"/>
        </a:p>
      </cdr:txBody>
    </cdr:sp>
  </cdr:relSizeAnchor>
  <cdr:relSizeAnchor xmlns:cdr="http://schemas.openxmlformats.org/drawingml/2006/chartDrawing">
    <cdr:from>
      <cdr:x>0</cdr:x>
      <cdr:y>0.42361</cdr:y>
    </cdr:from>
    <cdr:to>
      <cdr:x>0.43494</cdr:x>
      <cdr:y>0.56347</cdr:y>
    </cdr:to>
    <cdr:sp macro="" textlink="">
      <cdr:nvSpPr>
        <cdr:cNvPr id="4" name="TextBox 3">
          <a:extLst xmlns:a="http://schemas.openxmlformats.org/drawingml/2006/main">
            <a:ext uri="{FF2B5EF4-FFF2-40B4-BE49-F238E27FC236}">
              <a16:creationId xmlns:a16="http://schemas.microsoft.com/office/drawing/2014/main" id="{E4FD4892-1561-4D10-A81F-2B7B268DCE5B}"/>
            </a:ext>
          </a:extLst>
        </cdr:cNvPr>
        <cdr:cNvSpPr txBox="1"/>
      </cdr:nvSpPr>
      <cdr:spPr>
        <a:xfrm xmlns:a="http://schemas.openxmlformats.org/drawingml/2006/main">
          <a:off x="0" y="1353325"/>
          <a:ext cx="2160000" cy="446815"/>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0" rtlCol="0">
          <a:noAutofit/>
        </a:bodyPr>
        <a:lstStyle xmlns:a="http://schemas.openxmlformats.org/drawingml/2006/main"/>
        <a:p xmlns:a="http://schemas.openxmlformats.org/drawingml/2006/main">
          <a:pPr algn="ctr"/>
          <a:r>
            <a:rPr lang="en-GB" sz="900" b="1" dirty="0" err="1"/>
            <a:t>(Minimierung)</a:t>
          </a:r>
        </a:p>
      </cdr:txBody>
    </cdr:sp>
  </cdr:relSizeAnchor>
  <cdr:relSizeAnchor xmlns:cdr="http://schemas.openxmlformats.org/drawingml/2006/chartDrawing">
    <cdr:from>
      <cdr:x>0</cdr:x>
      <cdr:y>0</cdr:y>
    </cdr:from>
    <cdr:to>
      <cdr:x>0.69383</cdr:x>
      <cdr:y>0.11115</cdr:y>
    </cdr:to>
    <cdr:sp macro="" textlink="">
      <cdr:nvSpPr>
        <cdr:cNvPr id="6" name="TextBox 7">
          <a:extLst xmlns:a="http://schemas.openxmlformats.org/drawingml/2006/main">
            <a:ext uri="{FF2B5EF4-FFF2-40B4-BE49-F238E27FC236}">
              <a16:creationId xmlns:a16="http://schemas.microsoft.com/office/drawing/2014/main" id="{B2685CAE-2BB6-4FFC-ABC7-21AD0E7F29F6}"/>
            </a:ext>
          </a:extLst>
        </cdr:cNvPr>
        <cdr:cNvSpPr txBox="1"/>
      </cdr:nvSpPr>
      <cdr:spPr>
        <a:xfrm xmlns:a="http://schemas.openxmlformats.org/drawingml/2006/main">
          <a:off x="0" y="0"/>
          <a:ext cx="1498934" cy="260684"/>
        </a:xfrm>
        <a:prstGeom xmlns:a="http://schemas.openxmlformats.org/drawingml/2006/main" prst="rect">
          <a:avLst/>
        </a:prstGeom>
        <a:noFill xmlns:a="http://schemas.openxmlformats.org/drawingml/2006/main"/>
      </cdr:spPr>
      <cdr:txBody>
        <a:bodyPr xmlns:a="http://schemas.openxmlformats.org/drawingml/2006/main" wrap="square" lIns="0" tIns="0" rIns="0" bIns="0"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000" b="1" dirty="0" err="1"/>
            <a:t>a) Verbrauchsmengen</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863.704268865738" createdVersion="7" refreshedVersion="7" minRefreshableVersion="3" recordCount="796" xr:uid="{D047D56D-07B5-4273-BCE8-61EFEB6A145C}">
  <cacheSource type="worksheet">
    <worksheetSource name="VM"/>
  </cacheSource>
  <cacheFields count="8">
    <cacheField name="Jahr" numFmtId="0">
      <sharedItems containsSemiMixedTypes="0" containsString="0" containsNumber="1" containsInteger="1" minValue="2024" maxValue="2024"/>
    </cacheField>
    <cacheField name="Tierart" numFmtId="0">
      <sharedItems containsMixedTypes="1" containsNumber="1" containsInteger="1" minValue="0" maxValue="0" count="5">
        <s v="Rind"/>
        <s v="Schwein"/>
        <s v="Huhn"/>
        <s v="Pute"/>
        <n v="0" u="1"/>
      </sharedItems>
    </cacheField>
    <cacheField name="Nutzungsart" numFmtId="0">
      <sharedItems containsMixedTypes="1" containsNumber="1" containsInteger="1" minValue="0" maxValue="0" count="21">
        <s v="Kälber, eigene Aufzucht"/>
        <s v="Kälber, zugegangen"/>
        <s v="Mastrinder"/>
        <s v="Milchkühe"/>
        <s v="Rinder im Transit"/>
        <s v="Sonstige Rinder"/>
        <s v="Zuchtschweine"/>
        <s v="Saugferkel"/>
        <s v="Ferkel"/>
        <s v="Mastschweine"/>
        <s v="Schweine im Transit"/>
        <s v="Sonstige Schweine"/>
        <s v="Masthühner"/>
        <s v="Junghennen"/>
        <s v="Legehennen"/>
        <s v="Hühner-Eintagsküken"/>
        <s v="Sonstige Hühner"/>
        <s v="Mastputen"/>
        <s v="Puten-Eintagsküken"/>
        <s v="Sonstige Puten"/>
        <n v="0" u="1"/>
      </sharedItems>
    </cacheField>
    <cacheField name="Kategorie" numFmtId="0">
      <sharedItems containsMixedTypes="1" containsNumber="1" containsInteger="1" minValue="0" maxValue="0" count="3">
        <s v="Beobachtung"/>
        <s v="Minimierung"/>
        <n v="0" u="1"/>
      </sharedItems>
    </cacheField>
    <cacheField name="AMEG" numFmtId="0">
      <sharedItems containsMixedTypes="1" containsNumber="1" containsInteger="1" minValue="0" maxValue="0" count="4">
        <s v="B"/>
        <s v="C"/>
        <s v="D"/>
        <n v="0" u="1"/>
      </sharedItems>
    </cacheField>
    <cacheField name="Wirkstoffklasse" numFmtId="0">
      <sharedItems containsMixedTypes="1" containsNumber="1" containsInteger="1" minValue="0" maxValue="0" count="15">
        <s v="Ceph. 3. Gen."/>
        <s v="Ceph. 4. Gen."/>
        <s v="Fluorchinolone"/>
        <s v="Polypeptid-AB"/>
        <s v="Aminoglykoside"/>
        <s v="Ceph. 1. Gen."/>
        <s v="Fenicole"/>
        <s v="Lincosamide"/>
        <s v="Makrolide"/>
        <s v="Folsäureantag."/>
        <s v="Penicilline"/>
        <s v="Sulfonamide"/>
        <s v="Tetrazykline"/>
        <s v="Pleuromutiline"/>
        <n v="0" u="1"/>
      </sharedItems>
    </cacheField>
    <cacheField name="Wirkstoff" numFmtId="0">
      <sharedItems/>
    </cacheField>
    <cacheField name="Verbrauchsmenge" numFmtId="173">
      <sharedItems containsSemiMixedTypes="0" containsString="0" containsNumber="1" minValue="1.8749999999999999E-8" maxValue="52.615924510141546"/>
    </cacheField>
  </cacheFields>
  <extLst>
    <ext xmlns:x14="http://schemas.microsoft.com/office/spreadsheetml/2009/9/main" uri="{725AE2AE-9491-48be-B2B4-4EB974FC3084}">
      <x14:pivotCacheDefinition pivotCacheId="79495222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874.401597337965" createdVersion="7" refreshedVersion="7" minRefreshableVersion="3" recordCount="120" xr:uid="{497CBD7D-80AE-4A8E-BD49-A13EDCFC527F}">
  <cacheSource type="worksheet">
    <worksheetSource ref="A1:M121" sheet="_NBNR_PERIOD"/>
  </cacheSource>
  <cacheFields count="13">
    <cacheField name="PERIOD" numFmtId="0">
      <sharedItems containsSemiMixedTypes="0" containsString="0" containsNumber="1" containsInteger="1" minValue="231" maxValue="242"/>
    </cacheField>
    <cacheField name="TA" numFmtId="0">
      <sharedItems containsSemiMixedTypes="0" containsString="0" containsNumber="1" containsInteger="1" minValue="1" maxValue="7"/>
    </cacheField>
    <cacheField name="FORM" numFmtId="0">
      <sharedItems containsSemiMixedTypes="0" containsString="0" containsNumber="1" containsInteger="1" minValue="14" maxValue="104"/>
    </cacheField>
    <cacheField name="SORT" numFmtId="0">
      <sharedItems containsSemiMixedTypes="0" containsString="0" containsNumber="1" containsInteger="1" minValue="1" maxValue="6"/>
    </cacheField>
    <cacheField name="KATABE" numFmtId="0">
      <sharedItems containsSemiMixedTypes="0" containsString="0" containsNumber="1" containsInteger="1" minValue="0" maxValue="1"/>
    </cacheField>
    <cacheField name="Jahr" numFmtId="0">
      <sharedItems containsSemiMixedTypes="0" containsString="0" containsNumber="1" containsInteger="1" minValue="2023" maxValue="2024" count="2">
        <n v="2023"/>
        <n v="2024"/>
      </sharedItems>
    </cacheField>
    <cacheField name="Halbjahr" numFmtId="0">
      <sharedItems containsSemiMixedTypes="0" containsString="0" containsNumber="1" containsInteger="1" minValue="1" maxValue="2" count="2">
        <n v="1"/>
        <n v="2"/>
      </sharedItems>
    </cacheField>
    <cacheField name="Tierart" numFmtId="0">
      <sharedItems count="4">
        <s v="Rind"/>
        <s v="Schwein"/>
        <s v="Huhn"/>
        <s v="Pute"/>
      </sharedItems>
    </cacheField>
    <cacheField name="Nutzungsart" numFmtId="0">
      <sharedItems count="20">
        <s v="Kälber, eigene Aufzucht"/>
        <s v="Kälber, zugegangen"/>
        <s v="Mastrinder"/>
        <s v="Milchkühe"/>
        <s v="Rinder im Transit"/>
        <s v="Sonstige Rinder"/>
        <s v="Zuchtschweine"/>
        <s v="Saugferkel"/>
        <s v="Ferkel"/>
        <s v="Mastschweine"/>
        <s v="Schweine im Transit"/>
        <s v="Sonstige Schweine"/>
        <s v="Masthühner"/>
        <s v="Junghennen"/>
        <s v="Legehennen"/>
        <s v="Hühner-Eintagsküken"/>
        <s v="Sonstige Hühner"/>
        <s v="Mastputen"/>
        <s v="Puten-Eintagsküken"/>
        <s v="Sonstige Puten"/>
      </sharedItems>
    </cacheField>
    <cacheField name="Kategorie" numFmtId="0">
      <sharedItems count="2">
        <s v="Beobachtung"/>
        <s v="Minimierung"/>
      </sharedItems>
    </cacheField>
    <cacheField name="Gesamt" numFmtId="0">
      <sharedItems containsSemiMixedTypes="0" containsString="0" containsNumber="1" containsInteger="1" minValue="1" maxValue="33704"/>
    </cacheField>
    <cacheField name="Ein (%)" numFmtId="0">
      <sharedItems containsSemiMixedTypes="0" containsString="0" containsNumber="1" minValue="0.77777777777777779" maxValue="1"/>
    </cacheField>
    <cacheField name="TH (%)" numFmtId="0">
      <sharedItems containsString="0" containsBlank="1" containsNumber="1" minValue="0.82996588821831541" maxValue="0.98327566320645909"/>
    </cacheField>
  </cacheFields>
  <extLst>
    <ext xmlns:x14="http://schemas.microsoft.com/office/spreadsheetml/2009/9/main" uri="{725AE2AE-9491-48be-B2B4-4EB974FC3084}">
      <x14:pivotCacheDefinition pivotCacheId="1177032949"/>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880.559179398151" createdVersion="7" refreshedVersion="7" minRefreshableVersion="3" recordCount="60" xr:uid="{C4E1C02C-AFDA-4A77-A64B-21BAD890CA7C}">
  <cacheSource type="worksheet">
    <worksheetSource name="bTH"/>
  </cacheSource>
  <cacheFields count="14">
    <cacheField name="Jahr" numFmtId="0">
      <sharedItems containsSemiMixedTypes="0" containsString="0" containsNumber="1" containsInteger="1" minValue="2024" maxValue="2024"/>
    </cacheField>
    <cacheField name="Hj." numFmtId="0">
      <sharedItems containsSemiMixedTypes="0" containsString="0" containsNumber="1" containsInteger="1" minValue="1" maxValue="2" count="2">
        <n v="1"/>
        <n v="2"/>
      </sharedItems>
    </cacheField>
    <cacheField name="Tierart" numFmtId="0">
      <sharedItems count="14">
        <s v="Rind"/>
        <s v="Schwein"/>
        <s v="Huhn"/>
        <s v="Pute"/>
        <s v="Ferkel" u="1"/>
        <s v="Milchkühe" u="1"/>
        <s v="Legehennen" u="1"/>
        <s v="Saugferkel" u="1"/>
        <s v="Mastputen" u="1"/>
        <s v="Kälber, zugegangen" u="1"/>
        <s v="Mastschweine" u="1"/>
        <s v="Junghennen" u="1"/>
        <s v="Zuchtschweine" u="1"/>
        <s v="Masthühner" u="1"/>
      </sharedItems>
    </cacheField>
    <cacheField name="Nutzungsart" numFmtId="0">
      <sharedItems containsMixedTypes="1" containsNumber="1" containsInteger="1" minValue="1" maxValue="2" count="12">
        <s v="Kälber, zugegangen"/>
        <s v="Milchkühe"/>
        <s v="Zuchtschweine"/>
        <s v="Saugferkel"/>
        <s v="Ferkel"/>
        <s v="Mastschweine"/>
        <s v="Masthühner"/>
        <s v="Junghennen"/>
        <s v="Legehennen"/>
        <s v="Mastputen"/>
        <n v="2" u="1"/>
        <n v="1" u="1"/>
      </sharedItems>
    </cacheField>
    <cacheField name="Anzahl Betriebe" numFmtId="3">
      <sharedItems containsSemiMixedTypes="0" containsString="0" containsNumber="1" containsInteger="1" minValue="326" maxValue="30310"/>
    </cacheField>
    <cacheField name="25 %-Quantil" numFmtId="172">
      <sharedItems containsSemiMixedTypes="0" containsString="0" containsNumber="1" minValue="0" maxValue="5.676914234628633"/>
    </cacheField>
    <cacheField name="50 %-Quantil" numFmtId="172">
      <sharedItems containsSemiMixedTypes="0" containsString="0" containsNumber="1" minValue="0" maxValue="24.028064858985296"/>
    </cacheField>
    <cacheField name="75 %-Quantil" numFmtId="172">
      <sharedItems containsSemiMixedTypes="0" containsString="0" containsNumber="1" minValue="0" maxValue="38.009356490904409"/>
    </cacheField>
    <cacheField name="90 %-Quantil" numFmtId="172">
      <sharedItems containsSemiMixedTypes="0" containsString="0" containsNumber="1" minValue="1.5270743759480578" maxValue="66.171597049950961"/>
    </cacheField>
    <cacheField name="Berechnungsmodus" numFmtId="0">
      <sharedItems count="3">
        <s v="16. AMGÄndG (2013)"/>
        <s v="17. AMGÄndG (2021)"/>
        <s v="TAMGÄndG (2022)"/>
      </sharedItems>
    </cacheField>
    <cacheField name="25 %" numFmtId="0" formula="'25 %-Quantil'" databaseField="0"/>
    <cacheField name="50 %" numFmtId="0" formula="'50 %-Quantil'-'25 %-Quantil'" databaseField="0"/>
    <cacheField name="75 %" numFmtId="0" formula="'75 %-Quantil'-'50 %-Quantil'" databaseField="0"/>
    <cacheField name="90 %" numFmtId="0" formula="'90 %-Quantil'-'75 %-Quantil'" databaseField="0"/>
  </cacheFields>
  <extLst>
    <ext xmlns:x14="http://schemas.microsoft.com/office/spreadsheetml/2009/9/main" uri="{725AE2AE-9491-48be-B2B4-4EB974FC3084}">
      <x14:pivotCacheDefinition pivotCacheId="247029344"/>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880.571976388892" createdVersion="7" refreshedVersion="7" minRefreshableVersion="3" recordCount="336" xr:uid="{95A4CC0C-88E2-4A64-A32A-2E9118D2E12B}">
  <cacheSource type="worksheet">
    <worksheetSource ref="A1:M337" sheet="_bTH_QUANT_since142"/>
  </cacheSource>
  <cacheFields count="13">
    <cacheField name="TA" numFmtId="0">
      <sharedItems containsSemiMixedTypes="0" containsString="0" containsNumber="1" containsInteger="1" minValue="3" maxValue="7"/>
    </cacheField>
    <cacheField name="FORM" numFmtId="0">
      <sharedItems containsSemiMixedTypes="0" containsString="0" containsNumber="1" containsInteger="1" minValue="31" maxValue="71"/>
    </cacheField>
    <cacheField name="SORT" numFmtId="0">
      <sharedItems containsSemiMixedTypes="0" containsString="0" containsNumber="1" containsInteger="1" minValue="1" maxValue="4"/>
    </cacheField>
    <cacheField name="PERIOD" numFmtId="0">
      <sharedItems containsSemiMixedTypes="0" containsString="0" containsNumber="1" containsInteger="1" minValue="142" maxValue="242"/>
    </cacheField>
    <cacheField name="GESETZ" numFmtId="0">
      <sharedItems containsSemiMixedTypes="0" containsString="0" containsNumber="1" containsInteger="1" minValue="1" maxValue="1"/>
    </cacheField>
    <cacheField name="Tierart" numFmtId="0">
      <sharedItems/>
    </cacheField>
    <cacheField name="Nutzungsart" numFmtId="0">
      <sharedItems count="4">
        <s v="Ferkel"/>
        <s v="Mastschweine"/>
        <s v="Masthühner"/>
        <s v="Mastputen"/>
      </sharedItems>
    </cacheField>
    <cacheField name="Jahr" numFmtId="0">
      <sharedItems containsSemiMixedTypes="0" containsString="0" containsNumber="1" containsInteger="1" minValue="2014" maxValue="2024" count="11">
        <n v="2014"/>
        <n v="2015"/>
        <n v="2016"/>
        <n v="2017"/>
        <n v="2018"/>
        <n v="2019"/>
        <n v="2020"/>
        <n v="2021"/>
        <n v="2022"/>
        <n v="2023"/>
        <n v="2024"/>
      </sharedItems>
    </cacheField>
    <cacheField name="Halbjahr" numFmtId="0">
      <sharedItems containsSemiMixedTypes="0" containsString="0" containsNumber="1" containsInteger="1" minValue="1" maxValue="2" count="2">
        <n v="2"/>
        <n v="1"/>
      </sharedItems>
    </cacheField>
    <cacheField name="NBNR" numFmtId="0">
      <sharedItems containsSemiMixedTypes="0" containsString="0" containsNumber="1" containsInteger="1" minValue="854" maxValue="19116"/>
    </cacheField>
    <cacheField name="Quantil" numFmtId="0">
      <sharedItems count="4">
        <s v="q0.5"/>
        <s v="q0.9"/>
        <s v="q0.25"/>
        <s v="q0.75"/>
      </sharedItems>
    </cacheField>
    <cacheField name="TH" numFmtId="0">
      <sharedItems containsSemiMixedTypes="0" containsString="0" containsNumber="1" minValue="0" maxValue="65.82438023257896"/>
    </cacheField>
    <cacheField name="Berechnungsmodus" numFmtId="0">
      <sharedItems/>
    </cacheField>
  </cacheFields>
  <extLst>
    <ext xmlns:x14="http://schemas.microsoft.com/office/spreadsheetml/2009/9/main" uri="{725AE2AE-9491-48be-B2B4-4EB974FC3084}">
      <x14:pivotCacheDefinition pivotCacheId="655205832"/>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882.385673495373" createdVersion="7" refreshedVersion="7" minRefreshableVersion="3" recordCount="796" xr:uid="{68A1CA9D-E450-42B3-BCD9-757D555251D0}">
  <cacheSource type="worksheet">
    <worksheetSource ref="A1:M797" sheet="_VM"/>
  </cacheSource>
  <cacheFields count="13">
    <cacheField name="TA" numFmtId="0">
      <sharedItems containsSemiMixedTypes="0" containsString="0" containsNumber="1" containsInteger="1" minValue="1" maxValue="7"/>
    </cacheField>
    <cacheField name="FORM" numFmtId="0">
      <sharedItems containsSemiMixedTypes="0" containsString="0" containsNumber="1" containsInteger="1" minValue="14" maxValue="104"/>
    </cacheField>
    <cacheField name="SORT" numFmtId="0">
      <sharedItems containsSemiMixedTypes="0" containsString="0" containsNumber="1" containsInteger="1" minValue="1" maxValue="6"/>
    </cacheField>
    <cacheField name="KATABE" numFmtId="0">
      <sharedItems containsSemiMixedTypes="0" containsString="0" containsNumber="1" containsInteger="1" minValue="0" maxValue="1"/>
    </cacheField>
    <cacheField name="WSID" numFmtId="0">
      <sharedItems/>
    </cacheField>
    <cacheField name="Jahr" numFmtId="0">
      <sharedItems containsSemiMixedTypes="0" containsString="0" containsNumber="1" containsInteger="1" minValue="2024" maxValue="2024"/>
    </cacheField>
    <cacheField name="Tierart" numFmtId="0">
      <sharedItems count="4">
        <s v="Rind"/>
        <s v="Schwein"/>
        <s v="Huhn"/>
        <s v="Pute"/>
      </sharedItems>
    </cacheField>
    <cacheField name="Nutzungsart" numFmtId="0">
      <sharedItems count="20">
        <s v="Kälber, eigene Aufzucht"/>
        <s v="Kälber, zugegangen"/>
        <s v="Mastrinder"/>
        <s v="Milchkühe"/>
        <s v="Rinder im Transit"/>
        <s v="Sonstige Rinder"/>
        <s v="Zuchtschweine"/>
        <s v="Saugferkel"/>
        <s v="Ferkel"/>
        <s v="Mastschweine"/>
        <s v="Schweine im Transit"/>
        <s v="Sonstige Schweine"/>
        <s v="Masthühner"/>
        <s v="Junghennen"/>
        <s v="Legehennen"/>
        <s v="Hühner-Eintagsküken"/>
        <s v="Sonstige Hühner"/>
        <s v="Mastputen"/>
        <s v="Puten-Eintagsküken"/>
        <s v="Sonstige Puten"/>
      </sharedItems>
    </cacheField>
    <cacheField name="Kategorie" numFmtId="0">
      <sharedItems count="2">
        <s v="Beobachtung"/>
        <s v="Minimierung"/>
      </sharedItems>
    </cacheField>
    <cacheField name="AMEG" numFmtId="0">
      <sharedItems/>
    </cacheField>
    <cacheField name="Wirkstoffklasse" numFmtId="0">
      <sharedItems/>
    </cacheField>
    <cacheField name="Wirkstoff" numFmtId="0">
      <sharedItems/>
    </cacheField>
    <cacheField name="VM [t]" numFmtId="0">
      <sharedItems containsSemiMixedTypes="0" containsString="0" containsNumber="1" minValue="1.8749999999999999E-8" maxValue="52.815836516706106"/>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890.740482060188" createdVersion="7" refreshedVersion="7" minRefreshableVersion="3" recordCount="798" xr:uid="{212C02D6-F99E-4473-A52B-9286E51DA882}">
  <cacheSource type="worksheet">
    <worksheetSource name="pTH"/>
  </cacheSource>
  <cacheFields count="8">
    <cacheField name="Jahr" numFmtId="0">
      <sharedItems containsSemiMixedTypes="0" containsString="0" containsNumber="1" containsInteger="1" minValue="2023" maxValue="2024" count="2">
        <n v="2024"/>
        <n v="2023" u="1"/>
      </sharedItems>
    </cacheField>
    <cacheField name="Tierart" numFmtId="0">
      <sharedItems count="4">
        <s v="Rind"/>
        <s v="Schwein"/>
        <s v="Huhn"/>
        <s v="Pute"/>
      </sharedItems>
    </cacheField>
    <cacheField name="Nutzungsart" numFmtId="0">
      <sharedItems count="10">
        <s v="Kälber, zugegangen"/>
        <s v="Milchkühe"/>
        <s v="Zuchtschweine"/>
        <s v="Saugferkel"/>
        <s v="Ferkel"/>
        <s v="Mastschweine"/>
        <s v="Masthühner"/>
        <s v="Junghennen"/>
        <s v="Legehennen"/>
        <s v="Mastputen"/>
      </sharedItems>
    </cacheField>
    <cacheField name="AMEG" numFmtId="0">
      <sharedItems count="3">
        <s v="B"/>
        <s v="C"/>
        <s v="D"/>
      </sharedItems>
    </cacheField>
    <cacheField name="Wirkstoffklasse" numFmtId="0">
      <sharedItems count="19">
        <s v="Ceph. 3. Gen."/>
        <s v="Ceph. 4. Gen."/>
        <s v="Fluorchinolone"/>
        <s v="Polypeptid-AB"/>
        <s v="Aminoglykoside"/>
        <s v="Ceph. 1. Gen."/>
        <s v="Fenicole"/>
        <s v="Lincosamide"/>
        <s v="Makrolide"/>
        <s v="Pleuromutiline"/>
        <s v="Folsäureantag."/>
        <s v="Penicilline"/>
        <s v="Sulfonamide"/>
        <s v="Tetrazykline"/>
        <s v="Folsäureantagonisten" u="1"/>
        <s v="Cephalosporine 4. Gen." u="1"/>
        <s v="Cephalosporine 1. Gen." u="1"/>
        <s v="Cephalosporine 3. Gen." u="1"/>
        <s v="Polypeptidantibiotika" u="1"/>
      </sharedItems>
    </cacheField>
    <cacheField name="Wirkstoff" numFmtId="0">
      <sharedItems/>
    </cacheField>
    <cacheField name="Populationsweite Therapiehäufigkeit" numFmtId="174">
      <sharedItems containsSemiMixedTypes="0" containsString="0" containsNumber="1" minValue="6.7288658601305065E-7" maxValue="21.002034089684024"/>
    </cacheField>
    <cacheField name="Berechnungsmodus" numFmtId="0">
      <sharedItems count="6">
        <s v="16. AMGÄndG (2013)"/>
        <s v="17. AMGÄndG (2021)"/>
        <s v="TAMGÄndG (2022)"/>
        <s v="v1" u="1"/>
        <s v="v3" u="1"/>
        <s v="v2" u="1"/>
      </sharedItems>
    </cacheField>
  </cacheFields>
  <extLst>
    <ext xmlns:x14="http://schemas.microsoft.com/office/spreadsheetml/2009/9/main" uri="{725AE2AE-9491-48be-B2B4-4EB974FC3084}">
      <x14:pivotCacheDefinition pivotCacheId="1241800134"/>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or" refreshedDate="45896.479411921297" backgroundQuery="1" createdVersion="7" refreshedVersion="7" minRefreshableVersion="3" recordCount="0" supportSubquery="1" supportAdvancedDrill="1" xr:uid="{0FAD233F-EE22-40A7-A4FE-F84D7AF4D541}">
  <cacheSource type="external" connectionId="1"/>
  <cacheFields count="8">
    <cacheField name="[Measures].[Sum of Verbrauchsmenge]" caption="Sum of Verbrauchsmenge" numFmtId="0" hierarchy="29" level="32767"/>
    <cacheField name="[VM].[Wirkstoffklasse].[Wirkstoffklasse]" caption="Wirkstoffklasse" numFmtId="0" hierarchy="17" level="1">
      <sharedItems count="14">
        <s v="Aminoglykoside"/>
        <s v="Ceph. 1. Gen."/>
        <s v="Ceph. 3. Gen."/>
        <s v="Ceph. 4. Gen."/>
        <s v="Fenicole"/>
        <s v="Fluorchinolone"/>
        <s v="Folsäureantag."/>
        <s v="Lincosamide"/>
        <s v="Makrolide"/>
        <s v="Penicilline"/>
        <s v="Pleuromutiline"/>
        <s v="Polypeptid-AB"/>
        <s v="Sulfonamide"/>
        <s v="Tetrazykline"/>
      </sharedItems>
    </cacheField>
    <cacheField name="[Nutzungsart].[Nutzungsart].[Nutzungsart]" caption="Nutzungsart" numFmtId="0" hierarchy="1" level="1">
      <sharedItems containsSemiMixedTypes="0" containsNonDate="0" containsString="0"/>
    </cacheField>
    <cacheField name="[VM].[Kategorie].[Kategorie]" caption="Kategorie" numFmtId="0" hierarchy="15" level="1">
      <sharedItems containsSemiMixedTypes="0" containsNonDate="0" containsString="0"/>
    </cacheField>
    <cacheField name="[VM].[Nutzungsart].[Nutzungsart]" caption="Nutzungsart" numFmtId="0" hierarchy="14" level="1">
      <sharedItems containsSemiMixedTypes="0" containsNonDate="0" containsString="0"/>
    </cacheField>
    <cacheField name="[NutzungsartMinimierung].[Nutzungsart].[Nutzungsart]" caption="Nutzungsart" numFmtId="0" hierarchy="2" level="1">
      <sharedItems containsSemiMixedTypes="0" containsNonDate="0" containsString="0"/>
    </cacheField>
    <cacheField name="[VM].[Jahr].[Jahr]" caption="Jahr" numFmtId="0" hierarchy="12" level="1">
      <sharedItems containsSemiMixedTypes="0" containsNonDate="0" containsString="0"/>
    </cacheField>
    <cacheField name="[AMEG].[AMEG].[AMEG]" caption="AMEG" numFmtId="0" level="1">
      <sharedItems containsSemiMixedTypes="0" containsNonDate="0" containsString="0"/>
    </cacheField>
  </cacheFields>
  <cacheHierarchies count="31">
    <cacheHierarchy uniqueName="[AMEG].[AMEG]" caption="AMEG" attribute="1" defaultMemberUniqueName="[AMEG].[AMEG].[All]" allUniqueName="[AMEG].[AMEG].[All]" dimensionUniqueName="[AMEG]" displayFolder="" count="2" memberValueDatatype="130" unbalanced="0">
      <fieldsUsage count="2">
        <fieldUsage x="-1"/>
        <fieldUsage x="7"/>
      </fieldsUsage>
    </cacheHierarchy>
    <cacheHierarchy uniqueName="[Nutzungsart].[Nutzungsart]" caption="Nutzungsart" attribute="1" defaultMemberUniqueName="[Nutzungsart].[Nutzungsart].[All]" allUniqueName="[Nutzungsart].[Nutzungsart].[All]" dimensionUniqueName="[Nutzungsart]" displayFolder="" count="2" memberValueDatatype="130" unbalanced="0">
      <fieldsUsage count="2">
        <fieldUsage x="-1"/>
        <fieldUsage x="2"/>
      </fieldsUsage>
    </cacheHierarchy>
    <cacheHierarchy uniqueName="[NutzungsartMinimierung].[Nutzungsart]" caption="Nutzungsart" attribute="1" defaultMemberUniqueName="[NutzungsartMinimierung].[Nutzungsart].[All]" allUniqueName="[NutzungsartMinimierung].[Nutzungsart].[All]" dimensionUniqueName="[NutzungsartMinimierung]" displayFolder="" count="2" memberValueDatatype="130" unbalanced="0">
      <fieldsUsage count="2">
        <fieldUsage x="-1"/>
        <fieldUsage x="5"/>
      </fieldsUsage>
    </cacheHierarchy>
    <cacheHierarchy uniqueName="[pTH].[Jahr]" caption="Jahr" attribute="1" defaultMemberUniqueName="[pTH].[Jahr].[All]" allUniqueName="[pTH].[Jahr].[All]" dimensionUniqueName="[pTH]" displayFolder="" count="0" memberValueDatatype="20" unbalanced="0"/>
    <cacheHierarchy uniqueName="[pTH].[Tierart]" caption="Tierart" attribute="1" defaultMemberUniqueName="[pTH].[Tierart].[All]" allUniqueName="[pTH].[Tierart].[All]" dimensionUniqueName="[pTH]" displayFolder="" count="0" memberValueDatatype="130" unbalanced="0"/>
    <cacheHierarchy uniqueName="[pTH].[Nutzungsart]" caption="Nutzungsart" attribute="1" defaultMemberUniqueName="[pTH].[Nutzungsart].[All]" allUniqueName="[pTH].[Nutzungsart].[All]" dimensionUniqueName="[pTH]" displayFolder="" count="0" memberValueDatatype="130" unbalanced="0"/>
    <cacheHierarchy uniqueName="[pTH].[AMEG]" caption="AMEG" attribute="1" defaultMemberUniqueName="[pTH].[AMEG].[All]" allUniqueName="[pTH].[AMEG].[All]" dimensionUniqueName="[pTH]" displayFolder="" count="0" memberValueDatatype="130" unbalanced="0"/>
    <cacheHierarchy uniqueName="[pTH].[Wirkstoffklasse]" caption="Wirkstoffklasse" attribute="1" defaultMemberUniqueName="[pTH].[Wirkstoffklasse].[All]" allUniqueName="[pTH].[Wirkstoffklasse].[All]" dimensionUniqueName="[pTH]" displayFolder="" count="0" memberValueDatatype="130" unbalanced="0"/>
    <cacheHierarchy uniqueName="[pTH].[Wirkstoff]" caption="Wirkstoff" attribute="1" defaultMemberUniqueName="[pTH].[Wirkstoff].[All]" allUniqueName="[pTH].[Wirkstoff].[All]" dimensionUniqueName="[pTH]" displayFolder="" count="0" memberValueDatatype="130" unbalanced="0"/>
    <cacheHierarchy uniqueName="[pTH].[Populationsweite Therapiehäufigkeit]" caption="Populationsweite Therapiehäufigkeit" attribute="1" defaultMemberUniqueName="[pTH].[Populationsweite Therapiehäufigkeit].[All]" allUniqueName="[pTH].[Populationsweite Therapiehäufigkeit].[All]" dimensionUniqueName="[pTH]" displayFolder="" count="0" memberValueDatatype="5" unbalanced="0"/>
    <cacheHierarchy uniqueName="[pTH].[Berechnungsmodus]" caption="Berechnungsmodus" attribute="1" defaultMemberUniqueName="[pTH].[Berechnungsmodus].[All]" allUniqueName="[pTH].[Berechnungsmodus].[All]" dimensionUniqueName="[pTH]" displayFolder="" count="0" memberValueDatatype="130" unbalanced="0"/>
    <cacheHierarchy uniqueName="[Table8].[Nutzungsart]" caption="Nutzungsart" attribute="1" defaultMemberUniqueName="[Table8].[Nutzungsart].[All]" allUniqueName="[Table8].[Nutzungsart].[All]" dimensionUniqueName="[Table8]" displayFolder="" count="0" memberValueDatatype="130" unbalanced="0"/>
    <cacheHierarchy uniqueName="[VM].[Jahr]" caption="Jahr" attribute="1" defaultMemberUniqueName="[VM].[Jahr].[All]" allUniqueName="[VM].[Jahr].[All]" dimensionUniqueName="[VM]" displayFolder="" count="2" memberValueDatatype="20" unbalanced="0">
      <fieldsUsage count="2">
        <fieldUsage x="-1"/>
        <fieldUsage x="6"/>
      </fieldsUsage>
    </cacheHierarchy>
    <cacheHierarchy uniqueName="[VM].[Tierart]" caption="Tierart" attribute="1" defaultMemberUniqueName="[VM].[Tierart].[All]" allUniqueName="[VM].[Tierart].[All]" dimensionUniqueName="[VM]" displayFolder="" count="0" memberValueDatatype="130" unbalanced="0"/>
    <cacheHierarchy uniqueName="[VM].[Nutzungsart]" caption="Nutzungsart" attribute="1" defaultMemberUniqueName="[VM].[Nutzungsart].[All]" allUniqueName="[VM].[Nutzungsart].[All]" dimensionUniqueName="[VM]" displayFolder="" count="2" memberValueDatatype="130" unbalanced="0">
      <fieldsUsage count="2">
        <fieldUsage x="-1"/>
        <fieldUsage x="4"/>
      </fieldsUsage>
    </cacheHierarchy>
    <cacheHierarchy uniqueName="[VM].[Kategorie]" caption="Kategorie" attribute="1" defaultMemberUniqueName="[VM].[Kategorie].[All]" allUniqueName="[VM].[Kategorie].[All]" dimensionUniqueName="[VM]" displayFolder="" count="2" memberValueDatatype="130" unbalanced="0">
      <fieldsUsage count="2">
        <fieldUsage x="-1"/>
        <fieldUsage x="3"/>
      </fieldsUsage>
    </cacheHierarchy>
    <cacheHierarchy uniqueName="[VM].[AMEG]" caption="AMEG" attribute="1" defaultMemberUniqueName="[VM].[AMEG].[All]" allUniqueName="[VM].[AMEG].[All]" dimensionUniqueName="[VM]" displayFolder="" count="0" memberValueDatatype="130" unbalanced="0"/>
    <cacheHierarchy uniqueName="[VM].[Wirkstoffklasse]" caption="Wirkstoffklasse" attribute="1" defaultMemberUniqueName="[VM].[Wirkstoffklasse].[All]" allUniqueName="[VM].[Wirkstoffklasse].[All]" dimensionUniqueName="[VM]" displayFolder="" count="2" memberValueDatatype="130" unbalanced="0">
      <fieldsUsage count="2">
        <fieldUsage x="-1"/>
        <fieldUsage x="1"/>
      </fieldsUsage>
    </cacheHierarchy>
    <cacheHierarchy uniqueName="[VM].[Wirkstoff]" caption="Wirkstoff" attribute="1" defaultMemberUniqueName="[VM].[Wirkstoff].[All]" allUniqueName="[VM].[Wirkstoff].[All]" dimensionUniqueName="[VM]" displayFolder="" count="0" memberValueDatatype="130" unbalanced="0"/>
    <cacheHierarchy uniqueName="[VM].[Verbrauchsmenge]" caption="Verbrauchsmenge" attribute="1" defaultMemberUniqueName="[VM].[Verbrauchsmenge].[All]" allUniqueName="[VM].[Verbrauchsmenge].[All]" dimensionUniqueName="[VM]" displayFolder="" count="0" memberValueDatatype="5" unbalanced="0"/>
    <cacheHierarchy uniqueName="[Wirkstoffklasse].[Wirkstoffklasse]" caption="Wirkstoffklasse" attribute="1" defaultMemberUniqueName="[Wirkstoffklasse].[Wirkstoffklasse].[All]" allUniqueName="[Wirkstoffklasse].[Wirkstoffklasse].[All]" dimensionUniqueName="[Wirkstoffklasse]" displayFolder="" count="0" memberValueDatatype="130" unbalanced="0"/>
    <cacheHierarchy uniqueName="[Measures].[__XL_Count VM]" caption="__XL_Count VM" measure="1" displayFolder="" measureGroup="VM" count="0" hidden="1"/>
    <cacheHierarchy uniqueName="[Measures].[__XL_Count pTH]" caption="__XL_Count pTH" measure="1" displayFolder="" measureGroup="pTH" count="0" hidden="1"/>
    <cacheHierarchy uniqueName="[Measures].[__XL_Count Nutzungsart]" caption="__XL_Count Nutzungsart" measure="1" displayFolder="" measureGroup="Nutzungsart" count="0" hidden="1"/>
    <cacheHierarchy uniqueName="[Measures].[__XL_Count NutzungsartMinimierung]" caption="__XL_Count NutzungsartMinimierung" measure="1" displayFolder="" measureGroup="NutzungsartMinimierung" count="0" hidden="1"/>
    <cacheHierarchy uniqueName="[Measures].[__XL_Count Wirkstoffklasse]" caption="__XL_Count Wirkstoffklasse" measure="1" displayFolder="" measureGroup="Wirkstoffklasse" count="0" hidden="1"/>
    <cacheHierarchy uniqueName="[Measures].[__XL_Count Table8]" caption="__XL_Count Table8" measure="1" displayFolder="" measureGroup="Table8" count="0" hidden="1"/>
    <cacheHierarchy uniqueName="[Measures].[__XL_Count AMEG]" caption="__XL_Count AMEG" measure="1" displayFolder="" measureGroup="AMEG" count="0" hidden="1"/>
    <cacheHierarchy uniqueName="[Measures].[__No measures defined]" caption="__No measures defined" measure="1" displayFolder="" count="0" hidden="1"/>
    <cacheHierarchy uniqueName="[Measures].[Sum of Verbrauchsmenge]" caption="Sum of Verbrauchsmenge" measure="1" displayFolder="" measureGroup="VM" count="0" oneField="1" hidden="1">
      <fieldsUsage count="1">
        <fieldUsage x="0"/>
      </fieldsUsage>
      <extLst>
        <ext xmlns:x15="http://schemas.microsoft.com/office/spreadsheetml/2010/11/main" uri="{B97F6D7D-B522-45F9-BDA1-12C45D357490}">
          <x15:cacheHierarchy aggregatedColumn="19"/>
        </ext>
      </extLst>
    </cacheHierarchy>
    <cacheHierarchy uniqueName="[Measures].[Sum of Populationsweite Therapiehäufigkeit]" caption="Sum of Populationsweite Therapiehäufigkeit" measure="1" displayFolder="" measureGroup="pTH" count="0" hidden="1">
      <extLst>
        <ext xmlns:x15="http://schemas.microsoft.com/office/spreadsheetml/2010/11/main" uri="{B97F6D7D-B522-45F9-BDA1-12C45D357490}">
          <x15:cacheHierarchy aggregatedColumn="9"/>
        </ext>
      </extLst>
    </cacheHierarchy>
  </cacheHierarchies>
  <kpis count="0"/>
  <dimensions count="8">
    <dimension name="AMEG" uniqueName="[AMEG]" caption="AMEG"/>
    <dimension measure="1" name="Measures" uniqueName="[Measures]" caption="Measures"/>
    <dimension name="Nutzungsart" uniqueName="[Nutzungsart]" caption="Nutzungsart"/>
    <dimension name="NutzungsartMinimierung" uniqueName="[NutzungsartMinimierung]" caption="NutzungsartMinimierung"/>
    <dimension name="pTH" uniqueName="[pTH]" caption="pTH"/>
    <dimension name="Table8" uniqueName="[Table8]" caption="Table8"/>
    <dimension name="VM" uniqueName="[VM]" caption="VM"/>
    <dimension name="Wirkstoffklasse" uniqueName="[Wirkstoffklasse]" caption="Wirkstoffklasse"/>
  </dimensions>
  <measureGroups count="7">
    <measureGroup name="AMEG" caption="AMEG"/>
    <measureGroup name="Nutzungsart" caption="Nutzungsart"/>
    <measureGroup name="NutzungsartMinimierung" caption="NutzungsartMinimierung"/>
    <measureGroup name="pTH" caption="pTH"/>
    <measureGroup name="Table8" caption="Table8"/>
    <measureGroup name="VM" caption="VM"/>
    <measureGroup name="Wirkstoffklasse" caption="Wirkstoffklasse"/>
  </measureGroups>
  <maps count="14">
    <map measureGroup="0" dimension="0"/>
    <map measureGroup="1" dimension="2"/>
    <map measureGroup="2" dimension="3"/>
    <map measureGroup="3" dimension="0"/>
    <map measureGroup="3" dimension="3"/>
    <map measureGroup="3" dimension="4"/>
    <map measureGroup="3" dimension="7"/>
    <map measureGroup="4" dimension="3"/>
    <map measureGroup="4" dimension="5"/>
    <map measureGroup="5" dimension="0"/>
    <map measureGroup="5" dimension="3"/>
    <map measureGroup="5" dimension="6"/>
    <map measureGroup="5" dimension="7"/>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Autor" refreshedDate="45896.479412962966" backgroundQuery="1" createdVersion="7" refreshedVersion="7" minRefreshableVersion="3" recordCount="0" supportSubquery="1" supportAdvancedDrill="1" xr:uid="{11538A81-066B-40BE-A6ED-14B46718543A}">
  <cacheSource type="external" connectionId="1"/>
  <cacheFields count="7">
    <cacheField name="[pTH].[Wirkstoffklasse].[Wirkstoffklasse]" caption="Wirkstoffklasse" numFmtId="0" hierarchy="7" level="1">
      <sharedItems count="14">
        <s v="Aminoglykoside"/>
        <s v="Ceph. 1. Gen."/>
        <s v="Ceph. 3. Gen."/>
        <s v="Ceph. 4. Gen."/>
        <s v="Fenicole"/>
        <s v="Fluorchinolone"/>
        <s v="Folsäureantag."/>
        <s v="Lincosamide"/>
        <s v="Makrolide"/>
        <s v="Penicilline"/>
        <s v="Pleuromutiline"/>
        <s v="Polypeptid-AB"/>
        <s v="Sulfonamide"/>
        <s v="Tetrazykline"/>
      </sharedItems>
    </cacheField>
    <cacheField name="[Measures].[Sum of Populationsweite Therapiehäufigkeit]" caption="Sum of Populationsweite Therapiehäufigkeit" numFmtId="0" hierarchy="30" level="32767"/>
    <cacheField name="[pTH].[Berechnungsmodus].[Berechnungsmodus]" caption="Berechnungsmodus" numFmtId="0" hierarchy="10" level="1">
      <sharedItems containsSemiMixedTypes="0" containsNonDate="0" containsString="0"/>
    </cacheField>
    <cacheField name="[Nutzungsart].[Nutzungsart].[Nutzungsart]" caption="Nutzungsart" numFmtId="0" hierarchy="1" level="1">
      <sharedItems containsSemiMixedTypes="0" containsNonDate="0" containsString="0"/>
    </cacheField>
    <cacheField name="[NutzungsartMinimierung].[Nutzungsart].[Nutzungsart]" caption="Nutzungsart" numFmtId="0" hierarchy="2" level="1">
      <sharedItems containsSemiMixedTypes="0" containsNonDate="0" containsString="0"/>
    </cacheField>
    <cacheField name="[pTH].[Jahr].[Jahr]" caption="Jahr" numFmtId="0" hierarchy="3" level="1">
      <sharedItems containsSemiMixedTypes="0" containsNonDate="0" containsString="0"/>
    </cacheField>
    <cacheField name="[AMEG].[AMEG].[AMEG]" caption="AMEG" numFmtId="0" level="1">
      <sharedItems containsSemiMixedTypes="0" containsNonDate="0" containsString="0"/>
    </cacheField>
  </cacheFields>
  <cacheHierarchies count="31">
    <cacheHierarchy uniqueName="[AMEG].[AMEG]" caption="AMEG" attribute="1" defaultMemberUniqueName="[AMEG].[AMEG].[All]" allUniqueName="[AMEG].[AMEG].[All]" dimensionUniqueName="[AMEG]" displayFolder="" count="2" memberValueDatatype="130" unbalanced="0">
      <fieldsUsage count="2">
        <fieldUsage x="-1"/>
        <fieldUsage x="6"/>
      </fieldsUsage>
    </cacheHierarchy>
    <cacheHierarchy uniqueName="[Nutzungsart].[Nutzungsart]" caption="Nutzungsart" attribute="1" defaultMemberUniqueName="[Nutzungsart].[Nutzungsart].[All]" allUniqueName="[Nutzungsart].[Nutzungsart].[All]" dimensionUniqueName="[Nutzungsart]" displayFolder="" count="2" memberValueDatatype="130" unbalanced="0">
      <fieldsUsage count="2">
        <fieldUsage x="-1"/>
        <fieldUsage x="3"/>
      </fieldsUsage>
    </cacheHierarchy>
    <cacheHierarchy uniqueName="[NutzungsartMinimierung].[Nutzungsart]" caption="Nutzungsart" attribute="1" defaultMemberUniqueName="[NutzungsartMinimierung].[Nutzungsart].[All]" allUniqueName="[NutzungsartMinimierung].[Nutzungsart].[All]" dimensionUniqueName="[NutzungsartMinimierung]" displayFolder="" count="2" memberValueDatatype="130" unbalanced="0">
      <fieldsUsage count="2">
        <fieldUsage x="-1"/>
        <fieldUsage x="4"/>
      </fieldsUsage>
    </cacheHierarchy>
    <cacheHierarchy uniqueName="[pTH].[Jahr]" caption="Jahr" attribute="1" defaultMemberUniqueName="[pTH].[Jahr].[All]" allUniqueName="[pTH].[Jahr].[All]" dimensionUniqueName="[pTH]" displayFolder="" count="2" memberValueDatatype="20" unbalanced="0">
      <fieldsUsage count="2">
        <fieldUsage x="-1"/>
        <fieldUsage x="5"/>
      </fieldsUsage>
    </cacheHierarchy>
    <cacheHierarchy uniqueName="[pTH].[Tierart]" caption="Tierart" attribute="1" defaultMemberUniqueName="[pTH].[Tierart].[All]" allUniqueName="[pTH].[Tierart].[All]" dimensionUniqueName="[pTH]" displayFolder="" count="0" memberValueDatatype="130" unbalanced="0"/>
    <cacheHierarchy uniqueName="[pTH].[Nutzungsart]" caption="Nutzungsart" attribute="1" defaultMemberUniqueName="[pTH].[Nutzungsart].[All]" allUniqueName="[pTH].[Nutzungsart].[All]" dimensionUniqueName="[pTH]" displayFolder="" count="0" memberValueDatatype="130" unbalanced="0"/>
    <cacheHierarchy uniqueName="[pTH].[AMEG]" caption="AMEG" attribute="1" defaultMemberUniqueName="[pTH].[AMEG].[All]" allUniqueName="[pTH].[AMEG].[All]" dimensionUniqueName="[pTH]" displayFolder="" count="0" memberValueDatatype="130" unbalanced="0"/>
    <cacheHierarchy uniqueName="[pTH].[Wirkstoffklasse]" caption="Wirkstoffklasse" attribute="1" defaultMemberUniqueName="[pTH].[Wirkstoffklasse].[All]" allUniqueName="[pTH].[Wirkstoffklasse].[All]" dimensionUniqueName="[pTH]" displayFolder="" count="2" memberValueDatatype="130" unbalanced="0">
      <fieldsUsage count="2">
        <fieldUsage x="-1"/>
        <fieldUsage x="0"/>
      </fieldsUsage>
    </cacheHierarchy>
    <cacheHierarchy uniqueName="[pTH].[Wirkstoff]" caption="Wirkstoff" attribute="1" defaultMemberUniqueName="[pTH].[Wirkstoff].[All]" allUniqueName="[pTH].[Wirkstoff].[All]" dimensionUniqueName="[pTH]" displayFolder="" count="0" memberValueDatatype="130" unbalanced="0"/>
    <cacheHierarchy uniqueName="[pTH].[Populationsweite Therapiehäufigkeit]" caption="Populationsweite Therapiehäufigkeit" attribute="1" defaultMemberUniqueName="[pTH].[Populationsweite Therapiehäufigkeit].[All]" allUniqueName="[pTH].[Populationsweite Therapiehäufigkeit].[All]" dimensionUniqueName="[pTH]" displayFolder="" count="0" memberValueDatatype="5" unbalanced="0"/>
    <cacheHierarchy uniqueName="[pTH].[Berechnungsmodus]" caption="Berechnungsmodus" attribute="1" defaultMemberUniqueName="[pTH].[Berechnungsmodus].[All]" allUniqueName="[pTH].[Berechnungsmodus].[All]" dimensionUniqueName="[pTH]" displayFolder="" count="2" memberValueDatatype="130" unbalanced="0">
      <fieldsUsage count="2">
        <fieldUsage x="-1"/>
        <fieldUsage x="2"/>
      </fieldsUsage>
    </cacheHierarchy>
    <cacheHierarchy uniqueName="[Table8].[Nutzungsart]" caption="Nutzungsart" attribute="1" defaultMemberUniqueName="[Table8].[Nutzungsart].[All]" allUniqueName="[Table8].[Nutzungsart].[All]" dimensionUniqueName="[Table8]" displayFolder="" count="0" memberValueDatatype="130" unbalanced="0"/>
    <cacheHierarchy uniqueName="[VM].[Jahr]" caption="Jahr" attribute="1" defaultMemberUniqueName="[VM].[Jahr].[All]" allUniqueName="[VM].[Jahr].[All]" dimensionUniqueName="[VM]" displayFolder="" count="0" memberValueDatatype="20" unbalanced="0"/>
    <cacheHierarchy uniqueName="[VM].[Tierart]" caption="Tierart" attribute="1" defaultMemberUniqueName="[VM].[Tierart].[All]" allUniqueName="[VM].[Tierart].[All]" dimensionUniqueName="[VM]" displayFolder="" count="0" memberValueDatatype="130" unbalanced="0"/>
    <cacheHierarchy uniqueName="[VM].[Nutzungsart]" caption="Nutzungsart" attribute="1" defaultMemberUniqueName="[VM].[Nutzungsart].[All]" allUniqueName="[VM].[Nutzungsart].[All]" dimensionUniqueName="[VM]" displayFolder="" count="0" memberValueDatatype="130" unbalanced="0"/>
    <cacheHierarchy uniqueName="[VM].[Kategorie]" caption="Kategorie" attribute="1" defaultMemberUniqueName="[VM].[Kategorie].[All]" allUniqueName="[VM].[Kategorie].[All]" dimensionUniqueName="[VM]" displayFolder="" count="0" memberValueDatatype="130" unbalanced="0"/>
    <cacheHierarchy uniqueName="[VM].[AMEG]" caption="AMEG" attribute="1" defaultMemberUniqueName="[VM].[AMEG].[All]" allUniqueName="[VM].[AMEG].[All]" dimensionUniqueName="[VM]" displayFolder="" count="0" memberValueDatatype="130" unbalanced="0"/>
    <cacheHierarchy uniqueName="[VM].[Wirkstoffklasse]" caption="Wirkstoffklasse" attribute="1" defaultMemberUniqueName="[VM].[Wirkstoffklasse].[All]" allUniqueName="[VM].[Wirkstoffklasse].[All]" dimensionUniqueName="[VM]" displayFolder="" count="0" memberValueDatatype="130" unbalanced="0"/>
    <cacheHierarchy uniqueName="[VM].[Wirkstoff]" caption="Wirkstoff" attribute="1" defaultMemberUniqueName="[VM].[Wirkstoff].[All]" allUniqueName="[VM].[Wirkstoff].[All]" dimensionUniqueName="[VM]" displayFolder="" count="0" memberValueDatatype="130" unbalanced="0"/>
    <cacheHierarchy uniqueName="[VM].[Verbrauchsmenge]" caption="Verbrauchsmenge" attribute="1" defaultMemberUniqueName="[VM].[Verbrauchsmenge].[All]" allUniqueName="[VM].[Verbrauchsmenge].[All]" dimensionUniqueName="[VM]" displayFolder="" count="0" memberValueDatatype="5" unbalanced="0"/>
    <cacheHierarchy uniqueName="[Wirkstoffklasse].[Wirkstoffklasse]" caption="Wirkstoffklasse" attribute="1" defaultMemberUniqueName="[Wirkstoffklasse].[Wirkstoffklasse].[All]" allUniqueName="[Wirkstoffklasse].[Wirkstoffklasse].[All]" dimensionUniqueName="[Wirkstoffklasse]" displayFolder="" count="0" memberValueDatatype="130" unbalanced="0"/>
    <cacheHierarchy uniqueName="[Measures].[__XL_Count VM]" caption="__XL_Count VM" measure="1" displayFolder="" measureGroup="VM" count="0" hidden="1"/>
    <cacheHierarchy uniqueName="[Measures].[__XL_Count pTH]" caption="__XL_Count pTH" measure="1" displayFolder="" measureGroup="pTH" count="0" hidden="1"/>
    <cacheHierarchy uniqueName="[Measures].[__XL_Count Nutzungsart]" caption="__XL_Count Nutzungsart" measure="1" displayFolder="" measureGroup="Nutzungsart" count="0" hidden="1"/>
    <cacheHierarchy uniqueName="[Measures].[__XL_Count NutzungsartMinimierung]" caption="__XL_Count NutzungsartMinimierung" measure="1" displayFolder="" measureGroup="NutzungsartMinimierung" count="0" hidden="1"/>
    <cacheHierarchy uniqueName="[Measures].[__XL_Count Wirkstoffklasse]" caption="__XL_Count Wirkstoffklasse" measure="1" displayFolder="" measureGroup="Wirkstoffklasse" count="0" hidden="1"/>
    <cacheHierarchy uniqueName="[Measures].[__XL_Count Table8]" caption="__XL_Count Table8" measure="1" displayFolder="" measureGroup="Table8" count="0" hidden="1"/>
    <cacheHierarchy uniqueName="[Measures].[__XL_Count AMEG]" caption="__XL_Count AMEG" measure="1" displayFolder="" measureGroup="AMEG" count="0" hidden="1"/>
    <cacheHierarchy uniqueName="[Measures].[__No measures defined]" caption="__No measures defined" measure="1" displayFolder="" count="0" hidden="1"/>
    <cacheHierarchy uniqueName="[Measures].[Sum of Verbrauchsmenge]" caption="Sum of Verbrauchsmenge" measure="1" displayFolder="" measureGroup="VM" count="0" hidden="1">
      <extLst>
        <ext xmlns:x15="http://schemas.microsoft.com/office/spreadsheetml/2010/11/main" uri="{B97F6D7D-B522-45F9-BDA1-12C45D357490}">
          <x15:cacheHierarchy aggregatedColumn="19"/>
        </ext>
      </extLst>
    </cacheHierarchy>
    <cacheHierarchy uniqueName="[Measures].[Sum of Populationsweite Therapiehäufigkeit]" caption="Sum of Populationsweite Therapiehäufigkeit" measure="1" displayFolder="" measureGroup="pTH" count="0" oneField="1" hidden="1">
      <fieldsUsage count="1">
        <fieldUsage x="1"/>
      </fieldsUsage>
      <extLst>
        <ext xmlns:x15="http://schemas.microsoft.com/office/spreadsheetml/2010/11/main" uri="{B97F6D7D-B522-45F9-BDA1-12C45D357490}">
          <x15:cacheHierarchy aggregatedColumn="9"/>
        </ext>
      </extLst>
    </cacheHierarchy>
  </cacheHierarchies>
  <kpis count="0"/>
  <dimensions count="8">
    <dimension name="AMEG" uniqueName="[AMEG]" caption="AMEG"/>
    <dimension measure="1" name="Measures" uniqueName="[Measures]" caption="Measures"/>
    <dimension name="Nutzungsart" uniqueName="[Nutzungsart]" caption="Nutzungsart"/>
    <dimension name="NutzungsartMinimierung" uniqueName="[NutzungsartMinimierung]" caption="NutzungsartMinimierung"/>
    <dimension name="pTH" uniqueName="[pTH]" caption="pTH"/>
    <dimension name="Table8" uniqueName="[Table8]" caption="Table8"/>
    <dimension name="VM" uniqueName="[VM]" caption="VM"/>
    <dimension name="Wirkstoffklasse" uniqueName="[Wirkstoffklasse]" caption="Wirkstoffklasse"/>
  </dimensions>
  <measureGroups count="7">
    <measureGroup name="AMEG" caption="AMEG"/>
    <measureGroup name="Nutzungsart" caption="Nutzungsart"/>
    <measureGroup name="NutzungsartMinimierung" caption="NutzungsartMinimierung"/>
    <measureGroup name="pTH" caption="pTH"/>
    <measureGroup name="Table8" caption="Table8"/>
    <measureGroup name="VM" caption="VM"/>
    <measureGroup name="Wirkstoffklasse" caption="Wirkstoffklasse"/>
  </measureGroups>
  <maps count="14">
    <map measureGroup="0" dimension="0"/>
    <map measureGroup="1" dimension="2"/>
    <map measureGroup="2" dimension="3"/>
    <map measureGroup="3" dimension="0"/>
    <map measureGroup="3" dimension="3"/>
    <map measureGroup="3" dimension="4"/>
    <map measureGroup="3" dimension="7"/>
    <map measureGroup="4" dimension="3"/>
    <map measureGroup="4" dimension="5"/>
    <map measureGroup="5" dimension="0"/>
    <map measureGroup="5" dimension="3"/>
    <map measureGroup="5" dimension="6"/>
    <map measureGroup="5" dimension="7"/>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Autor" refreshedDate="45896.479413773151" backgroundQuery="1" createdVersion="7" refreshedVersion="7" minRefreshableVersion="3" recordCount="0" supportSubquery="1" supportAdvancedDrill="1" xr:uid="{5B7F532D-E721-4F54-AEE7-A640C88F7C73}">
  <cacheSource type="external" connectionId="1"/>
  <cacheFields count="2">
    <cacheField name="[Nutzungsart].[Nutzungsart].[Nutzungsart]" caption="Nutzungsart" numFmtId="0" hierarchy="1" level="1">
      <sharedItems containsSemiMixedTypes="0" containsNonDate="0" containsString="0"/>
    </cacheField>
    <cacheField name="[NutzungsartMinimierung].[Nutzungsart].[Nutzungsart]" caption="Nutzungsart" numFmtId="0" hierarchy="2" level="1">
      <sharedItems containsBlank="1" count="11">
        <s v="Ferkel"/>
        <s v="Junghennen"/>
        <s v="Kälber, zugegangen"/>
        <s v="Legehennen"/>
        <s v="Masthühner"/>
        <s v="Mastputen"/>
        <s v="Mastschweine"/>
        <s v="Milchkühe"/>
        <s v="Saugferkel"/>
        <s v="Zuchtschweine"/>
        <m/>
      </sharedItems>
    </cacheField>
  </cacheFields>
  <cacheHierarchies count="31">
    <cacheHierarchy uniqueName="[AMEG].[AMEG]" caption="AMEG" attribute="1" defaultMemberUniqueName="[AMEG].[AMEG].[All]" allUniqueName="[AMEG].[AMEG].[All]" dimensionUniqueName="[AMEG]" displayFolder="" count="0" memberValueDatatype="130" unbalanced="0"/>
    <cacheHierarchy uniqueName="[Nutzungsart].[Nutzungsart]" caption="Nutzungsart" attribute="1" defaultMemberUniqueName="[Nutzungsart].[Nutzungsart].[All]" allUniqueName="[Nutzungsart].[Nutzungsart].[All]" dimensionUniqueName="[Nutzungsart]" displayFolder="" count="2" memberValueDatatype="130" unbalanced="0">
      <fieldsUsage count="2">
        <fieldUsage x="-1"/>
        <fieldUsage x="0"/>
      </fieldsUsage>
    </cacheHierarchy>
    <cacheHierarchy uniqueName="[NutzungsartMinimierung].[Nutzungsart]" caption="Nutzungsart" attribute="1" defaultMemberUniqueName="[NutzungsartMinimierung].[Nutzungsart].[All]" allUniqueName="[NutzungsartMinimierung].[Nutzungsart].[All]" dimensionUniqueName="[NutzungsartMinimierung]" displayFolder="" count="2" memberValueDatatype="130" unbalanced="0">
      <fieldsUsage count="2">
        <fieldUsage x="-1"/>
        <fieldUsage x="1"/>
      </fieldsUsage>
    </cacheHierarchy>
    <cacheHierarchy uniqueName="[pTH].[Jahr]" caption="Jahr" attribute="1" defaultMemberUniqueName="[pTH].[Jahr].[All]" allUniqueName="[pTH].[Jahr].[All]" dimensionUniqueName="[pTH]" displayFolder="" count="0" memberValueDatatype="20" unbalanced="0"/>
    <cacheHierarchy uniqueName="[pTH].[Tierart]" caption="Tierart" attribute="1" defaultMemberUniqueName="[pTH].[Tierart].[All]" allUniqueName="[pTH].[Tierart].[All]" dimensionUniqueName="[pTH]" displayFolder="" count="0" memberValueDatatype="130" unbalanced="0"/>
    <cacheHierarchy uniqueName="[pTH].[Nutzungsart]" caption="Nutzungsart" attribute="1" defaultMemberUniqueName="[pTH].[Nutzungsart].[All]" allUniqueName="[pTH].[Nutzungsart].[All]" dimensionUniqueName="[pTH]" displayFolder="" count="0" memberValueDatatype="130" unbalanced="0"/>
    <cacheHierarchy uniqueName="[pTH].[AMEG]" caption="AMEG" attribute="1" defaultMemberUniqueName="[pTH].[AMEG].[All]" allUniqueName="[pTH].[AMEG].[All]" dimensionUniqueName="[pTH]" displayFolder="" count="0" memberValueDatatype="130" unbalanced="0"/>
    <cacheHierarchy uniqueName="[pTH].[Wirkstoffklasse]" caption="Wirkstoffklasse" attribute="1" defaultMemberUniqueName="[pTH].[Wirkstoffklasse].[All]" allUniqueName="[pTH].[Wirkstoffklasse].[All]" dimensionUniqueName="[pTH]" displayFolder="" count="0" memberValueDatatype="130" unbalanced="0"/>
    <cacheHierarchy uniqueName="[pTH].[Wirkstoff]" caption="Wirkstoff" attribute="1" defaultMemberUniqueName="[pTH].[Wirkstoff].[All]" allUniqueName="[pTH].[Wirkstoff].[All]" dimensionUniqueName="[pTH]" displayFolder="" count="0" memberValueDatatype="130" unbalanced="0"/>
    <cacheHierarchy uniqueName="[pTH].[Populationsweite Therapiehäufigkeit]" caption="Populationsweite Therapiehäufigkeit" attribute="1" defaultMemberUniqueName="[pTH].[Populationsweite Therapiehäufigkeit].[All]" allUniqueName="[pTH].[Populationsweite Therapiehäufigkeit].[All]" dimensionUniqueName="[pTH]" displayFolder="" count="0" memberValueDatatype="5" unbalanced="0"/>
    <cacheHierarchy uniqueName="[pTH].[Berechnungsmodus]" caption="Berechnungsmodus" attribute="1" defaultMemberUniqueName="[pTH].[Berechnungsmodus].[All]" allUniqueName="[pTH].[Berechnungsmodus].[All]" dimensionUniqueName="[pTH]" displayFolder="" count="0" memberValueDatatype="130" unbalanced="0"/>
    <cacheHierarchy uniqueName="[Table8].[Nutzungsart]" caption="Nutzungsart" attribute="1" defaultMemberUniqueName="[Table8].[Nutzungsart].[All]" allUniqueName="[Table8].[Nutzungsart].[All]" dimensionUniqueName="[Table8]" displayFolder="" count="0" memberValueDatatype="130" unbalanced="0"/>
    <cacheHierarchy uniqueName="[VM].[Jahr]" caption="Jahr" attribute="1" defaultMemberUniqueName="[VM].[Jahr].[All]" allUniqueName="[VM].[Jahr].[All]" dimensionUniqueName="[VM]" displayFolder="" count="0" memberValueDatatype="20" unbalanced="0"/>
    <cacheHierarchy uniqueName="[VM].[Tierart]" caption="Tierart" attribute="1" defaultMemberUniqueName="[VM].[Tierart].[All]" allUniqueName="[VM].[Tierart].[All]" dimensionUniqueName="[VM]" displayFolder="" count="0" memberValueDatatype="130" unbalanced="0"/>
    <cacheHierarchy uniqueName="[VM].[Nutzungsart]" caption="Nutzungsart" attribute="1" defaultMemberUniqueName="[VM].[Nutzungsart].[All]" allUniqueName="[VM].[Nutzungsart].[All]" dimensionUniqueName="[VM]" displayFolder="" count="0" memberValueDatatype="130" unbalanced="0"/>
    <cacheHierarchy uniqueName="[VM].[Kategorie]" caption="Kategorie" attribute="1" defaultMemberUniqueName="[VM].[Kategorie].[All]" allUniqueName="[VM].[Kategorie].[All]" dimensionUniqueName="[VM]" displayFolder="" count="0" memberValueDatatype="130" unbalanced="0"/>
    <cacheHierarchy uniqueName="[VM].[AMEG]" caption="AMEG" attribute="1" defaultMemberUniqueName="[VM].[AMEG].[All]" allUniqueName="[VM].[AMEG].[All]" dimensionUniqueName="[VM]" displayFolder="" count="0" memberValueDatatype="130" unbalanced="0"/>
    <cacheHierarchy uniqueName="[VM].[Wirkstoffklasse]" caption="Wirkstoffklasse" attribute="1" defaultMemberUniqueName="[VM].[Wirkstoffklasse].[All]" allUniqueName="[VM].[Wirkstoffklasse].[All]" dimensionUniqueName="[VM]" displayFolder="" count="0" memberValueDatatype="130" unbalanced="0"/>
    <cacheHierarchy uniqueName="[VM].[Wirkstoff]" caption="Wirkstoff" attribute="1" defaultMemberUniqueName="[VM].[Wirkstoff].[All]" allUniqueName="[VM].[Wirkstoff].[All]" dimensionUniqueName="[VM]" displayFolder="" count="0" memberValueDatatype="130" unbalanced="0"/>
    <cacheHierarchy uniqueName="[VM].[Verbrauchsmenge]" caption="Verbrauchsmenge" attribute="1" defaultMemberUniqueName="[VM].[Verbrauchsmenge].[All]" allUniqueName="[VM].[Verbrauchsmenge].[All]" dimensionUniqueName="[VM]" displayFolder="" count="0" memberValueDatatype="5" unbalanced="0"/>
    <cacheHierarchy uniqueName="[Wirkstoffklasse].[Wirkstoffklasse]" caption="Wirkstoffklasse" attribute="1" defaultMemberUniqueName="[Wirkstoffklasse].[Wirkstoffklasse].[All]" allUniqueName="[Wirkstoffklasse].[Wirkstoffklasse].[All]" dimensionUniqueName="[Wirkstoffklasse]" displayFolder="" count="0" memberValueDatatype="130" unbalanced="0"/>
    <cacheHierarchy uniqueName="[Measures].[__XL_Count VM]" caption="__XL_Count VM" measure="1" displayFolder="" measureGroup="VM" count="0" hidden="1"/>
    <cacheHierarchy uniqueName="[Measures].[__XL_Count pTH]" caption="__XL_Count pTH" measure="1" displayFolder="" measureGroup="pTH" count="0" hidden="1"/>
    <cacheHierarchy uniqueName="[Measures].[__XL_Count Nutzungsart]" caption="__XL_Count Nutzungsart" measure="1" displayFolder="" measureGroup="Nutzungsart" count="0" hidden="1"/>
    <cacheHierarchy uniqueName="[Measures].[__XL_Count NutzungsartMinimierung]" caption="__XL_Count NutzungsartMinimierung" measure="1" displayFolder="" measureGroup="NutzungsartMinimierung" count="0" hidden="1"/>
    <cacheHierarchy uniqueName="[Measures].[__XL_Count Wirkstoffklasse]" caption="__XL_Count Wirkstoffklasse" measure="1" displayFolder="" measureGroup="Wirkstoffklasse" count="0" hidden="1"/>
    <cacheHierarchy uniqueName="[Measures].[__XL_Count Table8]" caption="__XL_Count Table8" measure="1" displayFolder="" measureGroup="Table8" count="0" hidden="1"/>
    <cacheHierarchy uniqueName="[Measures].[__XL_Count AMEG]" caption="__XL_Count AMEG" measure="1" displayFolder="" measureGroup="AMEG" count="0" hidden="1"/>
    <cacheHierarchy uniqueName="[Measures].[__No measures defined]" caption="__No measures defined" measure="1" displayFolder="" count="0" hidden="1"/>
    <cacheHierarchy uniqueName="[Measures].[Sum of Verbrauchsmenge]" caption="Sum of Verbrauchsmenge" measure="1" displayFolder="" measureGroup="VM" count="0" hidden="1">
      <extLst>
        <ext xmlns:x15="http://schemas.microsoft.com/office/spreadsheetml/2010/11/main" uri="{B97F6D7D-B522-45F9-BDA1-12C45D357490}">
          <x15:cacheHierarchy aggregatedColumn="19"/>
        </ext>
      </extLst>
    </cacheHierarchy>
    <cacheHierarchy uniqueName="[Measures].[Sum of Populationsweite Therapiehäufigkeit]" caption="Sum of Populationsweite Therapiehäufigkeit" measure="1" displayFolder="" measureGroup="pTH" count="0" hidden="1">
      <extLst>
        <ext xmlns:x15="http://schemas.microsoft.com/office/spreadsheetml/2010/11/main" uri="{B97F6D7D-B522-45F9-BDA1-12C45D357490}">
          <x15:cacheHierarchy aggregatedColumn="9"/>
        </ext>
      </extLst>
    </cacheHierarchy>
  </cacheHierarchies>
  <kpis count="0"/>
  <dimensions count="8">
    <dimension name="AMEG" uniqueName="[AMEG]" caption="AMEG"/>
    <dimension measure="1" name="Measures" uniqueName="[Measures]" caption="Measures"/>
    <dimension name="Nutzungsart" uniqueName="[Nutzungsart]" caption="Nutzungsart"/>
    <dimension name="NutzungsartMinimierung" uniqueName="[NutzungsartMinimierung]" caption="NutzungsartMinimierung"/>
    <dimension name="pTH" uniqueName="[pTH]" caption="pTH"/>
    <dimension name="Table8" uniqueName="[Table8]" caption="Table8"/>
    <dimension name="VM" uniqueName="[VM]" caption="VM"/>
    <dimension name="Wirkstoffklasse" uniqueName="[Wirkstoffklasse]" caption="Wirkstoffklasse"/>
  </dimensions>
  <measureGroups count="7">
    <measureGroup name="AMEG" caption="AMEG"/>
    <measureGroup name="Nutzungsart" caption="Nutzungsart"/>
    <measureGroup name="NutzungsartMinimierung" caption="NutzungsartMinimierung"/>
    <measureGroup name="pTH" caption="pTH"/>
    <measureGroup name="Table8" caption="Table8"/>
    <measureGroup name="VM" caption="VM"/>
    <measureGroup name="Wirkstoffklasse" caption="Wirkstoffklasse"/>
  </measureGroups>
  <maps count="14">
    <map measureGroup="0" dimension="0"/>
    <map measureGroup="1" dimension="2"/>
    <map measureGroup="2" dimension="3"/>
    <map measureGroup="3" dimension="0"/>
    <map measureGroup="3" dimension="3"/>
    <map measureGroup="3" dimension="4"/>
    <map measureGroup="3" dimension="7"/>
    <map measureGroup="4" dimension="3"/>
    <map measureGroup="4" dimension="5"/>
    <map measureGroup="5" dimension="0"/>
    <map measureGroup="5" dimension="3"/>
    <map measureGroup="5" dimension="6"/>
    <map measureGroup="5" dimension="7"/>
    <map measureGroup="6" dimension="7"/>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or" refreshedDate="45896.479408449071" backgroundQuery="1" createdVersion="3" refreshedVersion="7" minRefreshableVersion="3" recordCount="0" supportSubquery="1" supportAdvancedDrill="1" xr:uid="{8C7CCCB2-FEB3-4F4F-B09A-F80861957343}">
  <cacheSource type="external" connectionId="1">
    <extLst>
      <ext xmlns:x14="http://schemas.microsoft.com/office/spreadsheetml/2009/9/main" uri="{F057638F-6D5F-4e77-A914-E7F072B9BCA8}">
        <x14:sourceConnection name="ThisWorkbookDataModel"/>
      </ext>
    </extLst>
  </cacheSource>
  <cacheFields count="0"/>
  <cacheHierarchies count="31">
    <cacheHierarchy uniqueName="[AMEG].[AMEG]" caption="AMEG" attribute="1" defaultMemberUniqueName="[AMEG].[AMEG].[All]" allUniqueName="[AMEG].[AMEG].[All]" dimensionUniqueName="[AMEG]" displayFolder="" count="2" memberValueDatatype="130" unbalanced="0"/>
    <cacheHierarchy uniqueName="[Nutzungsart].[Nutzungsart]" caption="Nutzungsart" attribute="1" defaultMemberUniqueName="[Nutzungsart].[Nutzungsart].[All]" allUniqueName="[Nutzungsart].[Nutzungsart].[All]" dimensionUniqueName="[Nutzungsart]" displayFolder="" count="0" memberValueDatatype="130" unbalanced="0"/>
    <cacheHierarchy uniqueName="[NutzungsartMinimierung].[Nutzungsart]" caption="Nutzungsart" attribute="1" defaultMemberUniqueName="[NutzungsartMinimierung].[Nutzungsart].[All]" allUniqueName="[NutzungsartMinimierung].[Nutzungsart].[All]" dimensionUniqueName="[NutzungsartMinimierung]" displayFolder="" count="2" memberValueDatatype="130" unbalanced="0"/>
    <cacheHierarchy uniqueName="[pTH].[Jahr]" caption="Jahr" attribute="1" defaultMemberUniqueName="[pTH].[Jahr].[All]" allUniqueName="[pTH].[Jahr].[All]" dimensionUniqueName="[pTH]" displayFolder="" count="0" memberValueDatatype="20" unbalanced="0"/>
    <cacheHierarchy uniqueName="[pTH].[Tierart]" caption="Tierart" attribute="1" defaultMemberUniqueName="[pTH].[Tierart].[All]" allUniqueName="[pTH].[Tierart].[All]" dimensionUniqueName="[pTH]" displayFolder="" count="0" memberValueDatatype="130" unbalanced="0"/>
    <cacheHierarchy uniqueName="[pTH].[Nutzungsart]" caption="Nutzungsart" attribute="1" defaultMemberUniqueName="[pTH].[Nutzungsart].[All]" allUniqueName="[pTH].[Nutzungsart].[All]" dimensionUniqueName="[pTH]" displayFolder="" count="0" memberValueDatatype="130" unbalanced="0"/>
    <cacheHierarchy uniqueName="[pTH].[AMEG]" caption="AMEG" attribute="1" defaultMemberUniqueName="[pTH].[AMEG].[All]" allUniqueName="[pTH].[AMEG].[All]" dimensionUniqueName="[pTH]" displayFolder="" count="0" memberValueDatatype="130" unbalanced="0"/>
    <cacheHierarchy uniqueName="[pTH].[Wirkstoffklasse]" caption="Wirkstoffklasse" attribute="1" defaultMemberUniqueName="[pTH].[Wirkstoffklasse].[All]" allUniqueName="[pTH].[Wirkstoffklasse].[All]" dimensionUniqueName="[pTH]" displayFolder="" count="0" memberValueDatatype="130" unbalanced="0"/>
    <cacheHierarchy uniqueName="[pTH].[Wirkstoff]" caption="Wirkstoff" attribute="1" defaultMemberUniqueName="[pTH].[Wirkstoff].[All]" allUniqueName="[pTH].[Wirkstoff].[All]" dimensionUniqueName="[pTH]" displayFolder="" count="0" memberValueDatatype="130" unbalanced="0"/>
    <cacheHierarchy uniqueName="[pTH].[Populationsweite Therapiehäufigkeit]" caption="Populationsweite Therapiehäufigkeit" attribute="1" defaultMemberUniqueName="[pTH].[Populationsweite Therapiehäufigkeit].[All]" allUniqueName="[pTH].[Populationsweite Therapiehäufigkeit].[All]" dimensionUniqueName="[pTH]" displayFolder="" count="0" memberValueDatatype="5" unbalanced="0"/>
    <cacheHierarchy uniqueName="[pTH].[Berechnungsmodus]" caption="Berechnungsmodus" attribute="1" defaultMemberUniqueName="[pTH].[Berechnungsmodus].[All]" allUniqueName="[pTH].[Berechnungsmodus].[All]" dimensionUniqueName="[pTH]" displayFolder="" count="0" memberValueDatatype="130" unbalanced="0"/>
    <cacheHierarchy uniqueName="[Table8].[Nutzungsart]" caption="Nutzungsart" attribute="1" defaultMemberUniqueName="[Table8].[Nutzungsart].[All]" allUniqueName="[Table8].[Nutzungsart].[All]" dimensionUniqueName="[Table8]" displayFolder="" count="0" memberValueDatatype="130" unbalanced="0"/>
    <cacheHierarchy uniqueName="[VM].[Jahr]" caption="Jahr" attribute="1" defaultMemberUniqueName="[VM].[Jahr].[All]" allUniqueName="[VM].[Jahr].[All]" dimensionUniqueName="[VM]" displayFolder="" count="0" memberValueDatatype="20" unbalanced="0"/>
    <cacheHierarchy uniqueName="[VM].[Tierart]" caption="Tierart" attribute="1" defaultMemberUniqueName="[VM].[Tierart].[All]" allUniqueName="[VM].[Tierart].[All]" dimensionUniqueName="[VM]" displayFolder="" count="0" memberValueDatatype="130" unbalanced="0"/>
    <cacheHierarchy uniqueName="[VM].[Nutzungsart]" caption="Nutzungsart" attribute="1" defaultMemberUniqueName="[VM].[Nutzungsart].[All]" allUniqueName="[VM].[Nutzungsart].[All]" dimensionUniqueName="[VM]" displayFolder="" count="0" memberValueDatatype="130" unbalanced="0"/>
    <cacheHierarchy uniqueName="[VM].[Kategorie]" caption="Kategorie" attribute="1" defaultMemberUniqueName="[VM].[Kategorie].[All]" allUniqueName="[VM].[Kategorie].[All]" dimensionUniqueName="[VM]" displayFolder="" count="0" memberValueDatatype="130" unbalanced="0"/>
    <cacheHierarchy uniqueName="[VM].[AMEG]" caption="AMEG" attribute="1" defaultMemberUniqueName="[VM].[AMEG].[All]" allUniqueName="[VM].[AMEG].[All]" dimensionUniqueName="[VM]" displayFolder="" count="0" memberValueDatatype="130" unbalanced="0"/>
    <cacheHierarchy uniqueName="[VM].[Wirkstoffklasse]" caption="Wirkstoffklasse" attribute="1" defaultMemberUniqueName="[VM].[Wirkstoffklasse].[All]" allUniqueName="[VM].[Wirkstoffklasse].[All]" dimensionUniqueName="[VM]" displayFolder="" count="0" memberValueDatatype="130" unbalanced="0"/>
    <cacheHierarchy uniqueName="[VM].[Wirkstoff]" caption="Wirkstoff" attribute="1" defaultMemberUniqueName="[VM].[Wirkstoff].[All]" allUniqueName="[VM].[Wirkstoff].[All]" dimensionUniqueName="[VM]" displayFolder="" count="0" memberValueDatatype="130" unbalanced="0"/>
    <cacheHierarchy uniqueName="[VM].[Verbrauchsmenge]" caption="Verbrauchsmenge" attribute="1" defaultMemberUniqueName="[VM].[Verbrauchsmenge].[All]" allUniqueName="[VM].[Verbrauchsmenge].[All]" dimensionUniqueName="[VM]" displayFolder="" count="0" memberValueDatatype="5" unbalanced="0"/>
    <cacheHierarchy uniqueName="[Wirkstoffklasse].[Wirkstoffklasse]" caption="Wirkstoffklasse" attribute="1" defaultMemberUniqueName="[Wirkstoffklasse].[Wirkstoffklasse].[All]" allUniqueName="[Wirkstoffklasse].[Wirkstoffklasse].[All]" dimensionUniqueName="[Wirkstoffklasse]" displayFolder="" count="0" memberValueDatatype="130" unbalanced="0"/>
    <cacheHierarchy uniqueName="[Measures].[__XL_Count VM]" caption="__XL_Count VM" measure="1" displayFolder="" measureGroup="VM" count="0" hidden="1"/>
    <cacheHierarchy uniqueName="[Measures].[__XL_Count pTH]" caption="__XL_Count pTH" measure="1" displayFolder="" measureGroup="pTH" count="0" hidden="1"/>
    <cacheHierarchy uniqueName="[Measures].[__XL_Count Nutzungsart]" caption="__XL_Count Nutzungsart" measure="1" displayFolder="" measureGroup="Nutzungsart" count="0" hidden="1"/>
    <cacheHierarchy uniqueName="[Measures].[__XL_Count NutzungsartMinimierung]" caption="__XL_Count NutzungsartMinimierung" measure="1" displayFolder="" measureGroup="NutzungsartMinimierung" count="0" hidden="1"/>
    <cacheHierarchy uniqueName="[Measures].[__XL_Count Wirkstoffklasse]" caption="__XL_Count Wirkstoffklasse" measure="1" displayFolder="" measureGroup="Wirkstoffklasse" count="0" hidden="1"/>
    <cacheHierarchy uniqueName="[Measures].[__XL_Count Table8]" caption="__XL_Count Table8" measure="1" displayFolder="" measureGroup="Table8" count="0" hidden="1"/>
    <cacheHierarchy uniqueName="[Measures].[__XL_Count AMEG]" caption="__XL_Count AMEG" measure="1" displayFolder="" measureGroup="AMEG" count="0" hidden="1"/>
    <cacheHierarchy uniqueName="[Measures].[__No measures defined]" caption="__No measures defined" measure="1" displayFolder="" count="0" hidden="1"/>
    <cacheHierarchy uniqueName="[Measures].[Sum of Verbrauchsmenge]" caption="Sum of Verbrauchsmenge" measure="1" displayFolder="" measureGroup="VM" count="0" hidden="1">
      <extLst>
        <ext xmlns:x15="http://schemas.microsoft.com/office/spreadsheetml/2010/11/main" uri="{B97F6D7D-B522-45F9-BDA1-12C45D357490}">
          <x15:cacheHierarchy aggregatedColumn="19"/>
        </ext>
      </extLst>
    </cacheHierarchy>
    <cacheHierarchy uniqueName="[Measures].[Sum of Populationsweite Therapiehäufigkeit]" caption="Sum of Populationsweite Therapiehäufigkeit" measure="1" displayFolder="" measureGroup="pTH" count="0" hidden="1">
      <extLst>
        <ext xmlns:x15="http://schemas.microsoft.com/office/spreadsheetml/2010/11/main" uri="{B97F6D7D-B522-45F9-BDA1-12C45D357490}">
          <x15:cacheHierarchy aggregatedColumn="9"/>
        </ext>
      </extLst>
    </cacheHierarchy>
  </cacheHierarchies>
  <kpis count="0"/>
  <extLst>
    <ext xmlns:x14="http://schemas.microsoft.com/office/spreadsheetml/2009/9/main" uri="{725AE2AE-9491-48be-B2B4-4EB974FC3084}">
      <x14:pivotCacheDefinition slicerData="1" pivotCacheId="114458830"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6">
  <r>
    <n v="2024"/>
    <x v="0"/>
    <x v="0"/>
    <x v="0"/>
    <x v="0"/>
    <x v="0"/>
    <s v="Cefoperazon"/>
    <n v="1.2001651200000001E-6"/>
  </r>
  <r>
    <n v="2024"/>
    <x v="0"/>
    <x v="0"/>
    <x v="0"/>
    <x v="0"/>
    <x v="0"/>
    <s v="Ceftiofur"/>
    <n v="3.3462424937567951E-3"/>
  </r>
  <r>
    <n v="2024"/>
    <x v="0"/>
    <x v="0"/>
    <x v="0"/>
    <x v="0"/>
    <x v="1"/>
    <s v="Cefquinom"/>
    <n v="6.4402300799900006E-3"/>
  </r>
  <r>
    <n v="2024"/>
    <x v="0"/>
    <x v="0"/>
    <x v="0"/>
    <x v="0"/>
    <x v="2"/>
    <s v="Danofloxacin"/>
    <n v="2.6922052832055003E-3"/>
  </r>
  <r>
    <n v="2024"/>
    <x v="0"/>
    <x v="0"/>
    <x v="0"/>
    <x v="0"/>
    <x v="2"/>
    <s v="Enrofloxacin"/>
    <n v="4.4130111499999999E-2"/>
  </r>
  <r>
    <n v="2024"/>
    <x v="0"/>
    <x v="0"/>
    <x v="0"/>
    <x v="0"/>
    <x v="2"/>
    <s v="Marbofloxacin"/>
    <n v="2.7157818E-2"/>
  </r>
  <r>
    <n v="2024"/>
    <x v="0"/>
    <x v="0"/>
    <x v="0"/>
    <x v="0"/>
    <x v="3"/>
    <s v="Colistin"/>
    <n v="0.11978233890000001"/>
  </r>
  <r>
    <n v="2024"/>
    <x v="0"/>
    <x v="0"/>
    <x v="0"/>
    <x v="1"/>
    <x v="4"/>
    <s v="Apramycin"/>
    <n v="2.2343749999999998E-3"/>
  </r>
  <r>
    <n v="2024"/>
    <x v="0"/>
    <x v="0"/>
    <x v="0"/>
    <x v="1"/>
    <x v="4"/>
    <s v="Dihydrostreptomycin"/>
    <n v="3.9810251831456513E-2"/>
  </r>
  <r>
    <n v="2024"/>
    <x v="0"/>
    <x v="0"/>
    <x v="0"/>
    <x v="1"/>
    <x v="4"/>
    <s v="Framycetin"/>
    <n v="2.5104000000000001E-4"/>
  </r>
  <r>
    <n v="2024"/>
    <x v="0"/>
    <x v="0"/>
    <x v="0"/>
    <x v="1"/>
    <x v="4"/>
    <s v="Gentamicin"/>
    <n v="5.811505731666667E-2"/>
  </r>
  <r>
    <n v="2024"/>
    <x v="0"/>
    <x v="0"/>
    <x v="0"/>
    <x v="1"/>
    <x v="4"/>
    <s v="Kanamycin"/>
    <n v="2.2344444486000002E-4"/>
  </r>
  <r>
    <n v="2024"/>
    <x v="0"/>
    <x v="0"/>
    <x v="0"/>
    <x v="1"/>
    <x v="4"/>
    <s v="Neomycin"/>
    <n v="0.49385554510000002"/>
  </r>
  <r>
    <n v="2024"/>
    <x v="0"/>
    <x v="0"/>
    <x v="0"/>
    <x v="1"/>
    <x v="4"/>
    <s v="Paromomycin"/>
    <n v="5.6550109580000001"/>
  </r>
  <r>
    <n v="2024"/>
    <x v="0"/>
    <x v="0"/>
    <x v="0"/>
    <x v="1"/>
    <x v="5"/>
    <s v="Cefalexin"/>
    <n v="8.1393822287999999E-4"/>
  </r>
  <r>
    <n v="2024"/>
    <x v="0"/>
    <x v="0"/>
    <x v="0"/>
    <x v="1"/>
    <x v="5"/>
    <s v="Cefalonium"/>
    <n v="5.0991170240000001E-5"/>
  </r>
  <r>
    <n v="2024"/>
    <x v="0"/>
    <x v="0"/>
    <x v="0"/>
    <x v="1"/>
    <x v="5"/>
    <s v="Cefapirin"/>
    <n v="5.9989105814973684E-4"/>
  </r>
  <r>
    <n v="2024"/>
    <x v="0"/>
    <x v="0"/>
    <x v="0"/>
    <x v="1"/>
    <x v="6"/>
    <s v="Florfenicol"/>
    <n v="1.2585468550000001"/>
  </r>
  <r>
    <n v="2024"/>
    <x v="0"/>
    <x v="0"/>
    <x v="0"/>
    <x v="1"/>
    <x v="6"/>
    <s v="Thiamphenicol"/>
    <n v="1.2682500000000001E-4"/>
  </r>
  <r>
    <n v="2024"/>
    <x v="0"/>
    <x v="0"/>
    <x v="0"/>
    <x v="1"/>
    <x v="7"/>
    <s v="Lincomycin"/>
    <n v="6.2459487721670905E-2"/>
  </r>
  <r>
    <n v="2024"/>
    <x v="0"/>
    <x v="0"/>
    <x v="0"/>
    <x v="1"/>
    <x v="8"/>
    <s v="Gamithromycin"/>
    <n v="2.7808124999999999E-3"/>
  </r>
  <r>
    <n v="2024"/>
    <x v="0"/>
    <x v="0"/>
    <x v="0"/>
    <x v="1"/>
    <x v="8"/>
    <s v="Tildipirosin"/>
    <n v="7.9463659999999998E-3"/>
  </r>
  <r>
    <n v="2024"/>
    <x v="0"/>
    <x v="0"/>
    <x v="0"/>
    <x v="1"/>
    <x v="8"/>
    <s v="Tilmicosin"/>
    <n v="3.5479002550599999E-2"/>
  </r>
  <r>
    <n v="2024"/>
    <x v="0"/>
    <x v="0"/>
    <x v="0"/>
    <x v="1"/>
    <x v="8"/>
    <s v="Tulathromycin"/>
    <n v="9.2846037500000006E-2"/>
  </r>
  <r>
    <n v="2024"/>
    <x v="0"/>
    <x v="0"/>
    <x v="0"/>
    <x v="1"/>
    <x v="8"/>
    <s v="Tylosin"/>
    <n v="5.7361466E-2"/>
  </r>
  <r>
    <n v="2024"/>
    <x v="0"/>
    <x v="0"/>
    <x v="0"/>
    <x v="2"/>
    <x v="4"/>
    <s v="Spectinomycin"/>
    <n v="0.11549090061509518"/>
  </r>
  <r>
    <n v="2024"/>
    <x v="0"/>
    <x v="0"/>
    <x v="0"/>
    <x v="2"/>
    <x v="9"/>
    <s v="Trimethoprim"/>
    <n v="0.27394126461350954"/>
  </r>
  <r>
    <n v="2024"/>
    <x v="0"/>
    <x v="0"/>
    <x v="0"/>
    <x v="2"/>
    <x v="10"/>
    <s v="Amoxicillin"/>
    <n v="1.7993255418618861"/>
  </r>
  <r>
    <n v="2024"/>
    <x v="0"/>
    <x v="0"/>
    <x v="0"/>
    <x v="2"/>
    <x v="10"/>
    <s v="Ampicillin"/>
    <n v="6.615503411999999E-5"/>
  </r>
  <r>
    <n v="2024"/>
    <x v="0"/>
    <x v="0"/>
    <x v="0"/>
    <x v="2"/>
    <x v="10"/>
    <s v="Benzylpenicillin"/>
    <n v="0.31315197658288885"/>
  </r>
  <r>
    <n v="2024"/>
    <x v="0"/>
    <x v="0"/>
    <x v="0"/>
    <x v="2"/>
    <x v="10"/>
    <s v="Cloxacillin"/>
    <n v="5.5874953839349997E-3"/>
  </r>
  <r>
    <n v="2024"/>
    <x v="0"/>
    <x v="0"/>
    <x v="0"/>
    <x v="2"/>
    <x v="10"/>
    <s v="Nafcillin"/>
    <n v="5.99096448E-5"/>
  </r>
  <r>
    <n v="2024"/>
    <x v="0"/>
    <x v="0"/>
    <x v="0"/>
    <x v="2"/>
    <x v="11"/>
    <s v="Sulfadiazin"/>
    <n v="0.73071624643449606"/>
  </r>
  <r>
    <n v="2024"/>
    <x v="0"/>
    <x v="0"/>
    <x v="0"/>
    <x v="2"/>
    <x v="11"/>
    <s v="Sulfadimethoxin"/>
    <n v="0.33051344891029999"/>
  </r>
  <r>
    <n v="2024"/>
    <x v="0"/>
    <x v="0"/>
    <x v="0"/>
    <x v="2"/>
    <x v="11"/>
    <s v="Sulfadimidin"/>
    <n v="2.2033936188527328"/>
  </r>
  <r>
    <n v="2024"/>
    <x v="0"/>
    <x v="0"/>
    <x v="0"/>
    <x v="2"/>
    <x v="11"/>
    <s v="Sulfadoxin"/>
    <n v="0.17350900599999999"/>
  </r>
  <r>
    <n v="2024"/>
    <x v="0"/>
    <x v="0"/>
    <x v="0"/>
    <x v="2"/>
    <x v="11"/>
    <s v="Sulfamethoxazol"/>
    <n v="2.0000000000000001E-4"/>
  </r>
  <r>
    <n v="2024"/>
    <x v="0"/>
    <x v="0"/>
    <x v="0"/>
    <x v="2"/>
    <x v="12"/>
    <s v="Chlortetracyclin"/>
    <n v="1.6499479388599083"/>
  </r>
  <r>
    <n v="2024"/>
    <x v="0"/>
    <x v="0"/>
    <x v="0"/>
    <x v="2"/>
    <x v="12"/>
    <s v="Doxycyclin"/>
    <n v="0.1312744541432258"/>
  </r>
  <r>
    <n v="2024"/>
    <x v="0"/>
    <x v="0"/>
    <x v="0"/>
    <x v="2"/>
    <x v="12"/>
    <s v="Oxytetracyclin"/>
    <n v="0.64713627444464239"/>
  </r>
  <r>
    <n v="2024"/>
    <x v="0"/>
    <x v="0"/>
    <x v="0"/>
    <x v="2"/>
    <x v="12"/>
    <s v="Tetracyclin"/>
    <n v="0.2967993703857143"/>
  </r>
  <r>
    <n v="2024"/>
    <x v="0"/>
    <x v="1"/>
    <x v="0"/>
    <x v="0"/>
    <x v="0"/>
    <s v="Ceftiofur"/>
    <n v="8.9504991089940005E-4"/>
  </r>
  <r>
    <n v="2024"/>
    <x v="0"/>
    <x v="1"/>
    <x v="0"/>
    <x v="0"/>
    <x v="1"/>
    <s v="Cefquinom"/>
    <n v="8.0937405140700004E-4"/>
  </r>
  <r>
    <n v="2024"/>
    <x v="0"/>
    <x v="1"/>
    <x v="0"/>
    <x v="0"/>
    <x v="2"/>
    <s v="Danofloxacin"/>
    <n v="1.1336147826900001E-4"/>
  </r>
  <r>
    <n v="2024"/>
    <x v="0"/>
    <x v="1"/>
    <x v="0"/>
    <x v="0"/>
    <x v="2"/>
    <s v="Enrofloxacin"/>
    <n v="3.3638916666666667E-3"/>
  </r>
  <r>
    <n v="2024"/>
    <x v="0"/>
    <x v="1"/>
    <x v="0"/>
    <x v="0"/>
    <x v="2"/>
    <s v="Marbofloxacin"/>
    <n v="4.537475E-3"/>
  </r>
  <r>
    <n v="2024"/>
    <x v="0"/>
    <x v="1"/>
    <x v="0"/>
    <x v="0"/>
    <x v="3"/>
    <s v="Colistin"/>
    <n v="9.3235799999999997E-3"/>
  </r>
  <r>
    <n v="2024"/>
    <x v="0"/>
    <x v="1"/>
    <x v="0"/>
    <x v="1"/>
    <x v="4"/>
    <s v="Dihydrostreptomycin"/>
    <n v="2.7450474534489997E-3"/>
  </r>
  <r>
    <n v="2024"/>
    <x v="0"/>
    <x v="1"/>
    <x v="0"/>
    <x v="1"/>
    <x v="4"/>
    <s v="Framycetin"/>
    <n v="1.3650000000000001E-4"/>
  </r>
  <r>
    <n v="2024"/>
    <x v="0"/>
    <x v="1"/>
    <x v="0"/>
    <x v="1"/>
    <x v="4"/>
    <s v="Gentamicin"/>
    <n v="2.775862E-3"/>
  </r>
  <r>
    <n v="2024"/>
    <x v="0"/>
    <x v="1"/>
    <x v="0"/>
    <x v="1"/>
    <x v="4"/>
    <s v="Kanamycin"/>
    <n v="7.3923567900000006E-5"/>
  </r>
  <r>
    <n v="2024"/>
    <x v="0"/>
    <x v="1"/>
    <x v="0"/>
    <x v="1"/>
    <x v="4"/>
    <s v="Neomycin"/>
    <n v="3.6816697561403502E-2"/>
  </r>
  <r>
    <n v="2024"/>
    <x v="0"/>
    <x v="1"/>
    <x v="0"/>
    <x v="1"/>
    <x v="4"/>
    <s v="Paromomycin"/>
    <n v="0.11539327857142857"/>
  </r>
  <r>
    <n v="2024"/>
    <x v="0"/>
    <x v="1"/>
    <x v="0"/>
    <x v="1"/>
    <x v="5"/>
    <s v="Cefalexin"/>
    <n v="2.6546700123999999E-4"/>
  </r>
  <r>
    <n v="2024"/>
    <x v="0"/>
    <x v="1"/>
    <x v="0"/>
    <x v="1"/>
    <x v="5"/>
    <s v="Cefalonium"/>
    <n v="1.48302824E-5"/>
  </r>
  <r>
    <n v="2024"/>
    <x v="0"/>
    <x v="1"/>
    <x v="0"/>
    <x v="1"/>
    <x v="5"/>
    <s v="Cefapirin"/>
    <n v="1.2229106684105262E-4"/>
  </r>
  <r>
    <n v="2024"/>
    <x v="0"/>
    <x v="1"/>
    <x v="0"/>
    <x v="1"/>
    <x v="6"/>
    <s v="Florfenicol"/>
    <n v="0.14985019599999999"/>
  </r>
  <r>
    <n v="2024"/>
    <x v="0"/>
    <x v="1"/>
    <x v="0"/>
    <x v="1"/>
    <x v="6"/>
    <s v="Thiamphenicol"/>
    <n v="8.5499999999999995E-6"/>
  </r>
  <r>
    <n v="2024"/>
    <x v="0"/>
    <x v="1"/>
    <x v="0"/>
    <x v="1"/>
    <x v="7"/>
    <s v="Lincomycin"/>
    <n v="4.9940914510100002E-3"/>
  </r>
  <r>
    <n v="2024"/>
    <x v="0"/>
    <x v="1"/>
    <x v="0"/>
    <x v="1"/>
    <x v="8"/>
    <s v="Gamithromycin"/>
    <n v="9.1495499999999996E-4"/>
  </r>
  <r>
    <n v="2024"/>
    <x v="0"/>
    <x v="1"/>
    <x v="0"/>
    <x v="1"/>
    <x v="8"/>
    <s v="Tildipirosin"/>
    <n v="1.5191841999999999E-3"/>
  </r>
  <r>
    <n v="2024"/>
    <x v="0"/>
    <x v="1"/>
    <x v="0"/>
    <x v="1"/>
    <x v="8"/>
    <s v="Tilmicosin"/>
    <n v="1.3477396062599999E-2"/>
  </r>
  <r>
    <n v="2024"/>
    <x v="0"/>
    <x v="1"/>
    <x v="0"/>
    <x v="1"/>
    <x v="8"/>
    <s v="Tulathromycin"/>
    <n v="2.3602526499999998E-2"/>
  </r>
  <r>
    <n v="2024"/>
    <x v="0"/>
    <x v="1"/>
    <x v="0"/>
    <x v="1"/>
    <x v="8"/>
    <s v="Tylosin"/>
    <n v="5.0466399999999998E-3"/>
  </r>
  <r>
    <n v="2024"/>
    <x v="0"/>
    <x v="1"/>
    <x v="0"/>
    <x v="2"/>
    <x v="4"/>
    <s v="Spectinomycin"/>
    <n v="9.907714590479998E-3"/>
  </r>
  <r>
    <n v="2024"/>
    <x v="0"/>
    <x v="1"/>
    <x v="0"/>
    <x v="2"/>
    <x v="9"/>
    <s v="Trimethoprim"/>
    <n v="4.6253282270000001E-2"/>
  </r>
  <r>
    <n v="2024"/>
    <x v="0"/>
    <x v="1"/>
    <x v="0"/>
    <x v="2"/>
    <x v="10"/>
    <s v="Amoxicillin"/>
    <n v="0.28294696512882872"/>
  </r>
  <r>
    <n v="2024"/>
    <x v="0"/>
    <x v="1"/>
    <x v="0"/>
    <x v="2"/>
    <x v="10"/>
    <s v="Ampicillin"/>
    <n v="1.60008408E-6"/>
  </r>
  <r>
    <n v="2024"/>
    <x v="0"/>
    <x v="1"/>
    <x v="0"/>
    <x v="2"/>
    <x v="10"/>
    <s v="Benzylpenicillin"/>
    <n v="3.5568000846353906E-2"/>
  </r>
  <r>
    <n v="2024"/>
    <x v="0"/>
    <x v="1"/>
    <x v="0"/>
    <x v="2"/>
    <x v="10"/>
    <s v="Cloxacillin"/>
    <n v="7.5376135927999999E-4"/>
  </r>
  <r>
    <n v="2024"/>
    <x v="0"/>
    <x v="1"/>
    <x v="0"/>
    <x v="2"/>
    <x v="10"/>
    <s v="Nafcillin"/>
    <n v="2.2132461600000002E-5"/>
  </r>
  <r>
    <n v="2024"/>
    <x v="0"/>
    <x v="1"/>
    <x v="0"/>
    <x v="2"/>
    <x v="11"/>
    <s v="Sulfadiazin"/>
    <n v="0.1327162130672"/>
  </r>
  <r>
    <n v="2024"/>
    <x v="0"/>
    <x v="1"/>
    <x v="0"/>
    <x v="2"/>
    <x v="11"/>
    <s v="Sulfadimethoxin"/>
    <n v="6.681234053E-2"/>
  </r>
  <r>
    <n v="2024"/>
    <x v="0"/>
    <x v="1"/>
    <x v="0"/>
    <x v="2"/>
    <x v="11"/>
    <s v="Sulfadimidin"/>
    <n v="0.32780228649786508"/>
  </r>
  <r>
    <n v="2024"/>
    <x v="0"/>
    <x v="1"/>
    <x v="0"/>
    <x v="2"/>
    <x v="11"/>
    <s v="Sulfadoxin"/>
    <n v="1.6348695999999999E-2"/>
  </r>
  <r>
    <n v="2024"/>
    <x v="0"/>
    <x v="1"/>
    <x v="0"/>
    <x v="2"/>
    <x v="12"/>
    <s v="Chlortetracyclin"/>
    <n v="0.47124291693485026"/>
  </r>
  <r>
    <n v="2024"/>
    <x v="0"/>
    <x v="1"/>
    <x v="0"/>
    <x v="2"/>
    <x v="12"/>
    <s v="Doxycyclin"/>
    <n v="0.10608018804000001"/>
  </r>
  <r>
    <n v="2024"/>
    <x v="0"/>
    <x v="1"/>
    <x v="0"/>
    <x v="2"/>
    <x v="12"/>
    <s v="Oxytetracyclin"/>
    <n v="2.5092727346158857E-2"/>
  </r>
  <r>
    <n v="2024"/>
    <x v="0"/>
    <x v="1"/>
    <x v="0"/>
    <x v="2"/>
    <x v="12"/>
    <s v="Tetracyclin"/>
    <n v="2.1489498399999998E-2"/>
  </r>
  <r>
    <n v="2024"/>
    <x v="0"/>
    <x v="1"/>
    <x v="1"/>
    <x v="0"/>
    <x v="0"/>
    <s v="Ceftiofur"/>
    <n v="3.6785234095439998E-3"/>
  </r>
  <r>
    <n v="2024"/>
    <x v="0"/>
    <x v="1"/>
    <x v="1"/>
    <x v="0"/>
    <x v="1"/>
    <s v="Cefquinom"/>
    <n v="4.1720765563246004E-3"/>
  </r>
  <r>
    <n v="2024"/>
    <x v="0"/>
    <x v="1"/>
    <x v="1"/>
    <x v="0"/>
    <x v="2"/>
    <s v="Danofloxacin"/>
    <n v="7.2839035692360008E-3"/>
  </r>
  <r>
    <n v="2024"/>
    <x v="0"/>
    <x v="1"/>
    <x v="1"/>
    <x v="0"/>
    <x v="2"/>
    <s v="Enrofloxacin"/>
    <n v="7.9322138E-2"/>
  </r>
  <r>
    <n v="2024"/>
    <x v="0"/>
    <x v="1"/>
    <x v="1"/>
    <x v="0"/>
    <x v="2"/>
    <s v="Marbofloxacin"/>
    <n v="5.5609858999999998E-2"/>
  </r>
  <r>
    <n v="2024"/>
    <x v="0"/>
    <x v="1"/>
    <x v="1"/>
    <x v="0"/>
    <x v="3"/>
    <s v="Colistin"/>
    <n v="6.9545793999999994E-2"/>
  </r>
  <r>
    <n v="2024"/>
    <x v="0"/>
    <x v="1"/>
    <x v="1"/>
    <x v="1"/>
    <x v="4"/>
    <s v="Apramycin"/>
    <n v="5.6828750000000004E-3"/>
  </r>
  <r>
    <n v="2024"/>
    <x v="0"/>
    <x v="1"/>
    <x v="1"/>
    <x v="1"/>
    <x v="4"/>
    <s v="Dihydrostreptomycin"/>
    <n v="2.5937096979783501E-3"/>
  </r>
  <r>
    <n v="2024"/>
    <x v="0"/>
    <x v="1"/>
    <x v="1"/>
    <x v="1"/>
    <x v="4"/>
    <s v="Framycetin"/>
    <n v="4.3000000000000003E-6"/>
  </r>
  <r>
    <n v="2024"/>
    <x v="0"/>
    <x v="1"/>
    <x v="1"/>
    <x v="1"/>
    <x v="4"/>
    <s v="Gentamicin"/>
    <n v="7.7446169E-3"/>
  </r>
  <r>
    <n v="2024"/>
    <x v="0"/>
    <x v="1"/>
    <x v="1"/>
    <x v="1"/>
    <x v="4"/>
    <s v="Kanamycin"/>
    <n v="3.5513354100000001E-6"/>
  </r>
  <r>
    <n v="2024"/>
    <x v="0"/>
    <x v="1"/>
    <x v="1"/>
    <x v="1"/>
    <x v="4"/>
    <s v="Neomycin"/>
    <n v="0.73551504233450293"/>
  </r>
  <r>
    <n v="2024"/>
    <x v="0"/>
    <x v="1"/>
    <x v="1"/>
    <x v="1"/>
    <x v="4"/>
    <s v="Paromomycin"/>
    <n v="8.1714138000000006E-2"/>
  </r>
  <r>
    <n v="2024"/>
    <x v="0"/>
    <x v="1"/>
    <x v="1"/>
    <x v="1"/>
    <x v="5"/>
    <s v="Cefalexin"/>
    <n v="9.5801703399999989E-6"/>
  </r>
  <r>
    <n v="2024"/>
    <x v="0"/>
    <x v="1"/>
    <x v="1"/>
    <x v="1"/>
    <x v="5"/>
    <s v="Cefapirin"/>
    <n v="9.1984959999999991E-6"/>
  </r>
  <r>
    <n v="2024"/>
    <x v="0"/>
    <x v="1"/>
    <x v="1"/>
    <x v="1"/>
    <x v="6"/>
    <s v="Florfenicol"/>
    <n v="1.0867128399999999"/>
  </r>
  <r>
    <n v="2024"/>
    <x v="0"/>
    <x v="1"/>
    <x v="1"/>
    <x v="1"/>
    <x v="6"/>
    <s v="Thiamphenicol"/>
    <n v="9.4050000000000006E-6"/>
  </r>
  <r>
    <n v="2024"/>
    <x v="0"/>
    <x v="1"/>
    <x v="1"/>
    <x v="1"/>
    <x v="7"/>
    <s v="Lincomycin"/>
    <n v="3.5101503969118202E-2"/>
  </r>
  <r>
    <n v="2024"/>
    <x v="0"/>
    <x v="1"/>
    <x v="1"/>
    <x v="1"/>
    <x v="8"/>
    <s v="Gamithromycin"/>
    <n v="1.90935E-3"/>
  </r>
  <r>
    <n v="2024"/>
    <x v="0"/>
    <x v="1"/>
    <x v="1"/>
    <x v="1"/>
    <x v="8"/>
    <s v="Tildipirosin"/>
    <n v="1.21111204E-2"/>
  </r>
  <r>
    <n v="2024"/>
    <x v="0"/>
    <x v="1"/>
    <x v="1"/>
    <x v="1"/>
    <x v="8"/>
    <s v="Tilmicosin"/>
    <n v="1.7013636337522999"/>
  </r>
  <r>
    <n v="2024"/>
    <x v="0"/>
    <x v="1"/>
    <x v="1"/>
    <x v="1"/>
    <x v="8"/>
    <s v="Tulathromycin"/>
    <n v="0.13959527299999999"/>
  </r>
  <r>
    <n v="2024"/>
    <x v="0"/>
    <x v="1"/>
    <x v="1"/>
    <x v="1"/>
    <x v="8"/>
    <s v="Tylosin"/>
    <n v="0.83817264999999985"/>
  </r>
  <r>
    <n v="2024"/>
    <x v="0"/>
    <x v="1"/>
    <x v="1"/>
    <x v="1"/>
    <x v="13"/>
    <s v="Tiamulin"/>
    <n v="1.6200000000000001E-5"/>
  </r>
  <r>
    <n v="2024"/>
    <x v="0"/>
    <x v="1"/>
    <x v="1"/>
    <x v="2"/>
    <x v="4"/>
    <s v="Spectinomycin"/>
    <n v="6.9888468801009601E-2"/>
  </r>
  <r>
    <n v="2024"/>
    <x v="0"/>
    <x v="1"/>
    <x v="1"/>
    <x v="2"/>
    <x v="9"/>
    <s v="Trimethoprim"/>
    <n v="1.0945470308500256"/>
  </r>
  <r>
    <n v="2024"/>
    <x v="0"/>
    <x v="1"/>
    <x v="1"/>
    <x v="2"/>
    <x v="10"/>
    <s v="Amoxicillin"/>
    <n v="14.670314605016683"/>
  </r>
  <r>
    <n v="2024"/>
    <x v="0"/>
    <x v="1"/>
    <x v="1"/>
    <x v="2"/>
    <x v="10"/>
    <s v="Ampicillin"/>
    <n v="3.749088E-7"/>
  </r>
  <r>
    <n v="2024"/>
    <x v="0"/>
    <x v="1"/>
    <x v="1"/>
    <x v="2"/>
    <x v="10"/>
    <s v="Benzylpenicillin"/>
    <n v="0.17373353107472936"/>
  </r>
  <r>
    <n v="2024"/>
    <x v="0"/>
    <x v="1"/>
    <x v="1"/>
    <x v="2"/>
    <x v="10"/>
    <s v="Cloxacillin"/>
    <n v="2.7427552149000004E-4"/>
  </r>
  <r>
    <n v="2024"/>
    <x v="0"/>
    <x v="1"/>
    <x v="1"/>
    <x v="2"/>
    <x v="10"/>
    <s v="Nafcillin"/>
    <n v="2.2243679999999998E-6"/>
  </r>
  <r>
    <n v="2024"/>
    <x v="0"/>
    <x v="1"/>
    <x v="1"/>
    <x v="2"/>
    <x v="11"/>
    <s v="Sulfadiazin"/>
    <n v="4.7118738211010411"/>
  </r>
  <r>
    <n v="2024"/>
    <x v="0"/>
    <x v="1"/>
    <x v="1"/>
    <x v="2"/>
    <x v="11"/>
    <s v="Sulfadimethoxin"/>
    <n v="0.58087551121695347"/>
  </r>
  <r>
    <n v="2024"/>
    <x v="0"/>
    <x v="1"/>
    <x v="1"/>
    <x v="2"/>
    <x v="11"/>
    <s v="Sulfadimidin"/>
    <n v="9.6665621763778358"/>
  </r>
  <r>
    <n v="2024"/>
    <x v="0"/>
    <x v="1"/>
    <x v="1"/>
    <x v="2"/>
    <x v="11"/>
    <s v="Sulfadoxin"/>
    <n v="7.1331796000000003E-2"/>
  </r>
  <r>
    <n v="2024"/>
    <x v="0"/>
    <x v="1"/>
    <x v="1"/>
    <x v="2"/>
    <x v="12"/>
    <s v="Chlortetracyclin"/>
    <n v="10.534862741260087"/>
  </r>
  <r>
    <n v="2024"/>
    <x v="0"/>
    <x v="1"/>
    <x v="1"/>
    <x v="2"/>
    <x v="12"/>
    <s v="Doxycyclin"/>
    <n v="6.5795748497070576"/>
  </r>
  <r>
    <n v="2024"/>
    <x v="0"/>
    <x v="1"/>
    <x v="1"/>
    <x v="2"/>
    <x v="12"/>
    <s v="Oxytetracyclin"/>
    <n v="0.13651408601377865"/>
  </r>
  <r>
    <n v="2024"/>
    <x v="0"/>
    <x v="1"/>
    <x v="1"/>
    <x v="2"/>
    <x v="12"/>
    <s v="Tetracyclin"/>
    <n v="0.38232332005714287"/>
  </r>
  <r>
    <n v="2024"/>
    <x v="0"/>
    <x v="2"/>
    <x v="0"/>
    <x v="0"/>
    <x v="0"/>
    <s v="Cefoperazon"/>
    <n v="1.0001376E-6"/>
  </r>
  <r>
    <n v="2024"/>
    <x v="0"/>
    <x v="2"/>
    <x v="0"/>
    <x v="0"/>
    <x v="0"/>
    <s v="Ceftiofur"/>
    <n v="8.4240066666640013E-3"/>
  </r>
  <r>
    <n v="2024"/>
    <x v="0"/>
    <x v="2"/>
    <x v="0"/>
    <x v="0"/>
    <x v="1"/>
    <s v="Cefquinom"/>
    <n v="2.5480490343700005E-3"/>
  </r>
  <r>
    <n v="2024"/>
    <x v="0"/>
    <x v="2"/>
    <x v="0"/>
    <x v="0"/>
    <x v="2"/>
    <s v="Danofloxacin"/>
    <n v="5.4271664809200004E-4"/>
  </r>
  <r>
    <n v="2024"/>
    <x v="0"/>
    <x v="2"/>
    <x v="0"/>
    <x v="0"/>
    <x v="2"/>
    <s v="Enrofloxacin"/>
    <n v="8.1259999999999995E-3"/>
  </r>
  <r>
    <n v="2024"/>
    <x v="0"/>
    <x v="2"/>
    <x v="0"/>
    <x v="0"/>
    <x v="2"/>
    <s v="Marbofloxacin"/>
    <n v="6.3967499999999997E-3"/>
  </r>
  <r>
    <n v="2024"/>
    <x v="0"/>
    <x v="2"/>
    <x v="0"/>
    <x v="0"/>
    <x v="3"/>
    <s v="Colistin"/>
    <n v="7.5569999999999996E-5"/>
  </r>
  <r>
    <n v="2024"/>
    <x v="0"/>
    <x v="2"/>
    <x v="0"/>
    <x v="1"/>
    <x v="4"/>
    <s v="Dihydrostreptomycin"/>
    <n v="1.1346449369289999E-3"/>
  </r>
  <r>
    <n v="2024"/>
    <x v="0"/>
    <x v="2"/>
    <x v="0"/>
    <x v="1"/>
    <x v="4"/>
    <s v="Framycetin"/>
    <n v="7.9820000000000005E-5"/>
  </r>
  <r>
    <n v="2024"/>
    <x v="0"/>
    <x v="2"/>
    <x v="0"/>
    <x v="1"/>
    <x v="4"/>
    <s v="Gentamicin"/>
    <n v="2.3409E-4"/>
  </r>
  <r>
    <n v="2024"/>
    <x v="0"/>
    <x v="2"/>
    <x v="0"/>
    <x v="1"/>
    <x v="4"/>
    <s v="Kanamycin"/>
    <n v="5.5415853150000005E-5"/>
  </r>
  <r>
    <n v="2024"/>
    <x v="0"/>
    <x v="2"/>
    <x v="0"/>
    <x v="1"/>
    <x v="4"/>
    <s v="Neomycin"/>
    <n v="5.6637527857142855E-3"/>
  </r>
  <r>
    <n v="2024"/>
    <x v="0"/>
    <x v="2"/>
    <x v="0"/>
    <x v="1"/>
    <x v="4"/>
    <s v="Paromomycin"/>
    <n v="4.8529999999999997E-3"/>
  </r>
  <r>
    <n v="2024"/>
    <x v="0"/>
    <x v="2"/>
    <x v="0"/>
    <x v="1"/>
    <x v="5"/>
    <s v="Cefalexin"/>
    <n v="2.0379315797999998E-4"/>
  </r>
  <r>
    <n v="2024"/>
    <x v="0"/>
    <x v="2"/>
    <x v="0"/>
    <x v="1"/>
    <x v="5"/>
    <s v="Cefalonium"/>
    <n v="2.9995692799999999E-5"/>
  </r>
  <r>
    <n v="2024"/>
    <x v="0"/>
    <x v="2"/>
    <x v="0"/>
    <x v="1"/>
    <x v="5"/>
    <s v="Cefapirin"/>
    <n v="9.6296814894736841E-5"/>
  </r>
  <r>
    <n v="2024"/>
    <x v="0"/>
    <x v="2"/>
    <x v="0"/>
    <x v="1"/>
    <x v="6"/>
    <s v="Florfenicol"/>
    <n v="0.10060083"/>
  </r>
  <r>
    <n v="2024"/>
    <x v="0"/>
    <x v="2"/>
    <x v="0"/>
    <x v="1"/>
    <x v="6"/>
    <s v="Thiamphenicol"/>
    <n v="8.5499999999999995E-6"/>
  </r>
  <r>
    <n v="2024"/>
    <x v="0"/>
    <x v="2"/>
    <x v="0"/>
    <x v="1"/>
    <x v="7"/>
    <s v="Lincomycin"/>
    <n v="2.6325920313600005E-3"/>
  </r>
  <r>
    <n v="2024"/>
    <x v="0"/>
    <x v="2"/>
    <x v="0"/>
    <x v="1"/>
    <x v="8"/>
    <s v="Gamithromycin"/>
    <n v="1.7775000000000001E-4"/>
  </r>
  <r>
    <n v="2024"/>
    <x v="0"/>
    <x v="2"/>
    <x v="0"/>
    <x v="1"/>
    <x v="8"/>
    <s v="Tildipirosin"/>
    <n v="1.3661882E-3"/>
  </r>
  <r>
    <n v="2024"/>
    <x v="0"/>
    <x v="2"/>
    <x v="0"/>
    <x v="1"/>
    <x v="8"/>
    <s v="Tilmicosin"/>
    <n v="1.073283E-3"/>
  </r>
  <r>
    <n v="2024"/>
    <x v="0"/>
    <x v="2"/>
    <x v="0"/>
    <x v="1"/>
    <x v="8"/>
    <s v="Tulathromycin"/>
    <n v="1.176319E-2"/>
  </r>
  <r>
    <n v="2024"/>
    <x v="0"/>
    <x v="2"/>
    <x v="0"/>
    <x v="1"/>
    <x v="8"/>
    <s v="Tylosin"/>
    <n v="9.2296800000000005E-3"/>
  </r>
  <r>
    <n v="2024"/>
    <x v="0"/>
    <x v="2"/>
    <x v="0"/>
    <x v="2"/>
    <x v="4"/>
    <s v="Spectinomycin"/>
    <n v="4.692572680319999E-3"/>
  </r>
  <r>
    <n v="2024"/>
    <x v="0"/>
    <x v="2"/>
    <x v="0"/>
    <x v="2"/>
    <x v="9"/>
    <s v="Trimethoprim"/>
    <n v="2.5718052157142859E-2"/>
  </r>
  <r>
    <n v="2024"/>
    <x v="0"/>
    <x v="2"/>
    <x v="0"/>
    <x v="2"/>
    <x v="10"/>
    <s v="Amoxicillin"/>
    <n v="0.265072436983189"/>
  </r>
  <r>
    <n v="2024"/>
    <x v="0"/>
    <x v="2"/>
    <x v="0"/>
    <x v="2"/>
    <x v="10"/>
    <s v="Ampicillin"/>
    <n v="3.2232305280000002E-5"/>
  </r>
  <r>
    <n v="2024"/>
    <x v="0"/>
    <x v="2"/>
    <x v="0"/>
    <x v="2"/>
    <x v="10"/>
    <s v="Benzylpenicillin"/>
    <n v="0.20296125747831631"/>
  </r>
  <r>
    <n v="2024"/>
    <x v="0"/>
    <x v="2"/>
    <x v="0"/>
    <x v="2"/>
    <x v="10"/>
    <s v="Cloxacillin"/>
    <n v="6.1343203975333335E-4"/>
  </r>
  <r>
    <n v="2024"/>
    <x v="0"/>
    <x v="2"/>
    <x v="0"/>
    <x v="2"/>
    <x v="10"/>
    <s v="Nafcillin"/>
    <n v="2.0464185600000002E-5"/>
  </r>
  <r>
    <n v="2024"/>
    <x v="0"/>
    <x v="2"/>
    <x v="0"/>
    <x v="2"/>
    <x v="11"/>
    <s v="Sulfadiazin"/>
    <n v="7.8640199999999993E-2"/>
  </r>
  <r>
    <n v="2024"/>
    <x v="0"/>
    <x v="2"/>
    <x v="0"/>
    <x v="2"/>
    <x v="11"/>
    <s v="Sulfadimethoxin"/>
    <n v="2.4910886699999999E-2"/>
  </r>
  <r>
    <n v="2024"/>
    <x v="0"/>
    <x v="2"/>
    <x v="0"/>
    <x v="2"/>
    <x v="11"/>
    <s v="Sulfadimidin"/>
    <n v="0.103044291014696"/>
  </r>
  <r>
    <n v="2024"/>
    <x v="0"/>
    <x v="2"/>
    <x v="0"/>
    <x v="2"/>
    <x v="11"/>
    <s v="Sulfadoxin"/>
    <n v="1.6255599999999999E-2"/>
  </r>
  <r>
    <n v="2024"/>
    <x v="0"/>
    <x v="2"/>
    <x v="0"/>
    <x v="2"/>
    <x v="12"/>
    <s v="Chlortetracyclin"/>
    <n v="0.24520968084027769"/>
  </r>
  <r>
    <n v="2024"/>
    <x v="0"/>
    <x v="2"/>
    <x v="0"/>
    <x v="2"/>
    <x v="12"/>
    <s v="Doxycyclin"/>
    <n v="4.3342329999999998E-2"/>
  </r>
  <r>
    <n v="2024"/>
    <x v="0"/>
    <x v="2"/>
    <x v="0"/>
    <x v="2"/>
    <x v="12"/>
    <s v="Oxytetracyclin"/>
    <n v="3.8668447509433997E-2"/>
  </r>
  <r>
    <n v="2024"/>
    <x v="0"/>
    <x v="2"/>
    <x v="0"/>
    <x v="2"/>
    <x v="12"/>
    <s v="Tetracyclin"/>
    <n v="7.5063524000000001E-3"/>
  </r>
  <r>
    <n v="2024"/>
    <x v="0"/>
    <x v="3"/>
    <x v="0"/>
    <x v="0"/>
    <x v="0"/>
    <s v="Cefoperazon"/>
    <n v="7.3710141120000001E-5"/>
  </r>
  <r>
    <n v="2024"/>
    <x v="0"/>
    <x v="3"/>
    <x v="0"/>
    <x v="0"/>
    <x v="0"/>
    <s v="Ceftiofur"/>
    <n v="2.7334390638340117E-2"/>
  </r>
  <r>
    <n v="2024"/>
    <x v="0"/>
    <x v="3"/>
    <x v="0"/>
    <x v="0"/>
    <x v="1"/>
    <s v="Cefquinom"/>
    <n v="6.789344396956251E-3"/>
  </r>
  <r>
    <n v="2024"/>
    <x v="0"/>
    <x v="3"/>
    <x v="0"/>
    <x v="0"/>
    <x v="2"/>
    <s v="Danofloxacin"/>
    <n v="8.5885429399200006E-4"/>
  </r>
  <r>
    <n v="2024"/>
    <x v="0"/>
    <x v="3"/>
    <x v="0"/>
    <x v="0"/>
    <x v="2"/>
    <s v="Enrofloxacin"/>
    <n v="3.6166147000000003E-2"/>
  </r>
  <r>
    <n v="2024"/>
    <x v="0"/>
    <x v="3"/>
    <x v="0"/>
    <x v="0"/>
    <x v="2"/>
    <s v="Marbofloxacin"/>
    <n v="2.3043826E-2"/>
  </r>
  <r>
    <n v="2024"/>
    <x v="0"/>
    <x v="3"/>
    <x v="0"/>
    <x v="0"/>
    <x v="3"/>
    <s v="Colistin"/>
    <n v="6.5400000000000001E-6"/>
  </r>
  <r>
    <n v="2024"/>
    <x v="0"/>
    <x v="3"/>
    <x v="0"/>
    <x v="1"/>
    <x v="4"/>
    <s v="Dihydrostreptomycin"/>
    <n v="3.7919031653976666E-3"/>
  </r>
  <r>
    <n v="2024"/>
    <x v="0"/>
    <x v="3"/>
    <x v="0"/>
    <x v="1"/>
    <x v="4"/>
    <s v="Framycetin"/>
    <n v="9.8452969999999994E-3"/>
  </r>
  <r>
    <n v="2024"/>
    <x v="0"/>
    <x v="3"/>
    <x v="0"/>
    <x v="1"/>
    <x v="4"/>
    <s v="Gentamicin"/>
    <n v="2.0042574999999999E-3"/>
  </r>
  <r>
    <n v="2024"/>
    <x v="0"/>
    <x v="3"/>
    <x v="0"/>
    <x v="1"/>
    <x v="4"/>
    <s v="Kanamycin"/>
    <n v="1.094715770253E-2"/>
  </r>
  <r>
    <n v="2024"/>
    <x v="0"/>
    <x v="3"/>
    <x v="0"/>
    <x v="1"/>
    <x v="4"/>
    <s v="Neomycin"/>
    <n v="1.8650709879999998E-2"/>
  </r>
  <r>
    <n v="2024"/>
    <x v="0"/>
    <x v="3"/>
    <x v="0"/>
    <x v="1"/>
    <x v="4"/>
    <s v="Paromomycin"/>
    <n v="1.04218E-2"/>
  </r>
  <r>
    <n v="2024"/>
    <x v="0"/>
    <x v="3"/>
    <x v="0"/>
    <x v="1"/>
    <x v="5"/>
    <s v="Cefalexin"/>
    <n v="3.0146955581251998E-2"/>
  </r>
  <r>
    <n v="2024"/>
    <x v="0"/>
    <x v="3"/>
    <x v="0"/>
    <x v="1"/>
    <x v="5"/>
    <s v="Cefalonium"/>
    <n v="1.9576540600533335E-3"/>
  </r>
  <r>
    <n v="2024"/>
    <x v="0"/>
    <x v="3"/>
    <x v="0"/>
    <x v="1"/>
    <x v="5"/>
    <s v="Cefapirin"/>
    <n v="2.0306866376780999E-2"/>
  </r>
  <r>
    <n v="2024"/>
    <x v="0"/>
    <x v="3"/>
    <x v="0"/>
    <x v="1"/>
    <x v="6"/>
    <s v="Florfenicol"/>
    <n v="8.9344999999999997E-3"/>
  </r>
  <r>
    <n v="2024"/>
    <x v="0"/>
    <x v="3"/>
    <x v="0"/>
    <x v="1"/>
    <x v="6"/>
    <s v="Thiamphenicol"/>
    <n v="1.44153E-4"/>
  </r>
  <r>
    <n v="2024"/>
    <x v="0"/>
    <x v="3"/>
    <x v="0"/>
    <x v="1"/>
    <x v="7"/>
    <s v="Lincomycin"/>
    <n v="1.1795723238426E-2"/>
  </r>
  <r>
    <n v="2024"/>
    <x v="0"/>
    <x v="3"/>
    <x v="0"/>
    <x v="1"/>
    <x v="8"/>
    <s v="Gamithromycin"/>
    <n v="4.4999999999999998E-7"/>
  </r>
  <r>
    <n v="2024"/>
    <x v="0"/>
    <x v="3"/>
    <x v="0"/>
    <x v="1"/>
    <x v="8"/>
    <s v="Tildipirosin"/>
    <n v="3.9959999999999997E-5"/>
  </r>
  <r>
    <n v="2024"/>
    <x v="0"/>
    <x v="3"/>
    <x v="0"/>
    <x v="1"/>
    <x v="8"/>
    <s v="Tilmicosin"/>
    <n v="1.3635000000000001E-4"/>
  </r>
  <r>
    <n v="2024"/>
    <x v="0"/>
    <x v="3"/>
    <x v="0"/>
    <x v="1"/>
    <x v="8"/>
    <s v="Tulathromycin"/>
    <n v="1.0049E-3"/>
  </r>
  <r>
    <n v="2024"/>
    <x v="0"/>
    <x v="3"/>
    <x v="0"/>
    <x v="1"/>
    <x v="8"/>
    <s v="Tylosin"/>
    <n v="3.3759185999999997E-2"/>
  </r>
  <r>
    <n v="2024"/>
    <x v="0"/>
    <x v="3"/>
    <x v="0"/>
    <x v="2"/>
    <x v="4"/>
    <s v="Spectinomycin"/>
    <n v="4.0516490951999991E-4"/>
  </r>
  <r>
    <n v="2024"/>
    <x v="0"/>
    <x v="3"/>
    <x v="0"/>
    <x v="2"/>
    <x v="9"/>
    <s v="Trimethoprim"/>
    <n v="5.4955692799999997E-2"/>
  </r>
  <r>
    <n v="2024"/>
    <x v="0"/>
    <x v="3"/>
    <x v="0"/>
    <x v="2"/>
    <x v="10"/>
    <s v="Amoxicillin"/>
    <n v="0.78996863073419032"/>
  </r>
  <r>
    <n v="2024"/>
    <x v="0"/>
    <x v="3"/>
    <x v="0"/>
    <x v="2"/>
    <x v="10"/>
    <s v="Ampicillin"/>
    <n v="2.51748389116E-3"/>
  </r>
  <r>
    <n v="2024"/>
    <x v="0"/>
    <x v="3"/>
    <x v="0"/>
    <x v="2"/>
    <x v="10"/>
    <s v="Benzylpenicillin"/>
    <n v="0.56321959393372301"/>
  </r>
  <r>
    <n v="2024"/>
    <x v="0"/>
    <x v="3"/>
    <x v="0"/>
    <x v="2"/>
    <x v="10"/>
    <s v="Cloxacillin"/>
    <n v="0.11872268802783184"/>
  </r>
  <r>
    <n v="2024"/>
    <x v="0"/>
    <x v="3"/>
    <x v="0"/>
    <x v="2"/>
    <x v="10"/>
    <s v="Nafcillin"/>
    <n v="2.6378409383999999E-3"/>
  </r>
  <r>
    <n v="2024"/>
    <x v="0"/>
    <x v="3"/>
    <x v="0"/>
    <x v="2"/>
    <x v="11"/>
    <s v="Sulfadiazin"/>
    <n v="3.8972934911999997E-2"/>
  </r>
  <r>
    <n v="2024"/>
    <x v="0"/>
    <x v="3"/>
    <x v="0"/>
    <x v="2"/>
    <x v="11"/>
    <s v="Sulfadimethoxin"/>
    <n v="1.0833380000000001E-3"/>
  </r>
  <r>
    <n v="2024"/>
    <x v="0"/>
    <x v="3"/>
    <x v="0"/>
    <x v="2"/>
    <x v="11"/>
    <s v="Sulfadimidin"/>
    <n v="6.8266548784840009E-2"/>
  </r>
  <r>
    <n v="2024"/>
    <x v="0"/>
    <x v="3"/>
    <x v="0"/>
    <x v="2"/>
    <x v="11"/>
    <s v="Sulfadoxin"/>
    <n v="0.16859765400000001"/>
  </r>
  <r>
    <n v="2024"/>
    <x v="0"/>
    <x v="3"/>
    <x v="0"/>
    <x v="2"/>
    <x v="12"/>
    <s v="Chlortetracyclin"/>
    <n v="1.5909086275453857E-2"/>
  </r>
  <r>
    <n v="2024"/>
    <x v="0"/>
    <x v="3"/>
    <x v="0"/>
    <x v="2"/>
    <x v="12"/>
    <s v="Doxycyclin"/>
    <n v="1.54237E-2"/>
  </r>
  <r>
    <n v="2024"/>
    <x v="0"/>
    <x v="3"/>
    <x v="0"/>
    <x v="2"/>
    <x v="12"/>
    <s v="Oxytetracyclin"/>
    <n v="7.1535786811954008E-2"/>
  </r>
  <r>
    <n v="2024"/>
    <x v="0"/>
    <x v="3"/>
    <x v="0"/>
    <x v="2"/>
    <x v="12"/>
    <s v="Tetracyclin"/>
    <n v="9.7854665680000008E-2"/>
  </r>
  <r>
    <n v="2024"/>
    <x v="0"/>
    <x v="3"/>
    <x v="1"/>
    <x v="0"/>
    <x v="0"/>
    <s v="Cefoperazon"/>
    <n v="6.0949385481600001E-4"/>
  </r>
  <r>
    <n v="2024"/>
    <x v="0"/>
    <x v="3"/>
    <x v="1"/>
    <x v="0"/>
    <x v="0"/>
    <s v="Ceftiofur"/>
    <n v="0.39609239991994555"/>
  </r>
  <r>
    <n v="2024"/>
    <x v="0"/>
    <x v="3"/>
    <x v="1"/>
    <x v="0"/>
    <x v="1"/>
    <s v="Cefquinom"/>
    <n v="9.6872269626447752E-2"/>
  </r>
  <r>
    <n v="2024"/>
    <x v="0"/>
    <x v="3"/>
    <x v="1"/>
    <x v="0"/>
    <x v="2"/>
    <s v="Danofloxacin"/>
    <n v="1.0679569217634001E-2"/>
  </r>
  <r>
    <n v="2024"/>
    <x v="0"/>
    <x v="3"/>
    <x v="1"/>
    <x v="0"/>
    <x v="2"/>
    <s v="Enrofloxacin"/>
    <n v="0.4018635126666667"/>
  </r>
  <r>
    <n v="2024"/>
    <x v="0"/>
    <x v="3"/>
    <x v="1"/>
    <x v="0"/>
    <x v="2"/>
    <s v="Marbofloxacin"/>
    <n v="0.37038452700000002"/>
  </r>
  <r>
    <n v="2024"/>
    <x v="0"/>
    <x v="3"/>
    <x v="1"/>
    <x v="0"/>
    <x v="3"/>
    <s v="Colistin"/>
    <n v="4.2329999999999999E-4"/>
  </r>
  <r>
    <n v="2024"/>
    <x v="0"/>
    <x v="3"/>
    <x v="1"/>
    <x v="1"/>
    <x v="4"/>
    <s v="Dihydrostreptomycin"/>
    <n v="5.0824796709140529E-2"/>
  </r>
  <r>
    <n v="2024"/>
    <x v="0"/>
    <x v="3"/>
    <x v="1"/>
    <x v="1"/>
    <x v="4"/>
    <s v="Framycetin"/>
    <n v="0.15528498399999999"/>
  </r>
  <r>
    <n v="2024"/>
    <x v="0"/>
    <x v="3"/>
    <x v="1"/>
    <x v="1"/>
    <x v="4"/>
    <s v="Gentamicin"/>
    <n v="1.7885359999999999E-2"/>
  </r>
  <r>
    <n v="2024"/>
    <x v="0"/>
    <x v="3"/>
    <x v="1"/>
    <x v="1"/>
    <x v="4"/>
    <s v="Kanamycin"/>
    <n v="0.1360561017305133"/>
  </r>
  <r>
    <n v="2024"/>
    <x v="0"/>
    <x v="3"/>
    <x v="1"/>
    <x v="1"/>
    <x v="4"/>
    <s v="Neomycin"/>
    <n v="0.29159580513155553"/>
  </r>
  <r>
    <n v="2024"/>
    <x v="0"/>
    <x v="3"/>
    <x v="1"/>
    <x v="1"/>
    <x v="4"/>
    <s v="Paromomycin"/>
    <n v="0.10506832666666667"/>
  </r>
  <r>
    <n v="2024"/>
    <x v="0"/>
    <x v="3"/>
    <x v="1"/>
    <x v="1"/>
    <x v="5"/>
    <s v="Cefalexin"/>
    <n v="0.4680240227729584"/>
  </r>
  <r>
    <n v="2024"/>
    <x v="0"/>
    <x v="3"/>
    <x v="1"/>
    <x v="1"/>
    <x v="5"/>
    <s v="Cefalonium"/>
    <n v="3.9688879491113334E-2"/>
  </r>
  <r>
    <n v="2024"/>
    <x v="0"/>
    <x v="3"/>
    <x v="1"/>
    <x v="1"/>
    <x v="5"/>
    <s v="Cefapirin"/>
    <n v="0.31200933368208889"/>
  </r>
  <r>
    <n v="2024"/>
    <x v="0"/>
    <x v="3"/>
    <x v="1"/>
    <x v="1"/>
    <x v="6"/>
    <s v="Florfenicol"/>
    <n v="4.5985832999999997E-2"/>
  </r>
  <r>
    <n v="2024"/>
    <x v="0"/>
    <x v="3"/>
    <x v="1"/>
    <x v="1"/>
    <x v="6"/>
    <s v="Thiamphenicol"/>
    <n v="1.5368055E-3"/>
  </r>
  <r>
    <n v="2024"/>
    <x v="0"/>
    <x v="3"/>
    <x v="1"/>
    <x v="1"/>
    <x v="7"/>
    <s v="Lincomycin"/>
    <n v="7.6082007122277195E-2"/>
  </r>
  <r>
    <n v="2024"/>
    <x v="0"/>
    <x v="3"/>
    <x v="1"/>
    <x v="1"/>
    <x v="7"/>
    <s v="Pirlimycin"/>
    <n v="2.2399999999999999E-5"/>
  </r>
  <r>
    <n v="2024"/>
    <x v="0"/>
    <x v="3"/>
    <x v="1"/>
    <x v="1"/>
    <x v="8"/>
    <s v="Gamithromycin"/>
    <n v="3.0000000000000001E-5"/>
  </r>
  <r>
    <n v="2024"/>
    <x v="0"/>
    <x v="3"/>
    <x v="1"/>
    <x v="1"/>
    <x v="8"/>
    <s v="Tildipirosin"/>
    <n v="1.5890000000000001E-4"/>
  </r>
  <r>
    <n v="2024"/>
    <x v="0"/>
    <x v="3"/>
    <x v="1"/>
    <x v="1"/>
    <x v="8"/>
    <s v="Tilmicosin"/>
    <n v="1.7260709509999998E-3"/>
  </r>
  <r>
    <n v="2024"/>
    <x v="0"/>
    <x v="3"/>
    <x v="1"/>
    <x v="1"/>
    <x v="8"/>
    <s v="Tulathromycin"/>
    <n v="3.1077524999999998E-3"/>
  </r>
  <r>
    <n v="2024"/>
    <x v="0"/>
    <x v="3"/>
    <x v="1"/>
    <x v="1"/>
    <x v="8"/>
    <s v="Tylosin"/>
    <n v="0.48535900733333331"/>
  </r>
  <r>
    <n v="2024"/>
    <x v="0"/>
    <x v="3"/>
    <x v="1"/>
    <x v="2"/>
    <x v="4"/>
    <s v="Spectinomycin"/>
    <n v="7.6072299357599991E-3"/>
  </r>
  <r>
    <n v="2024"/>
    <x v="0"/>
    <x v="3"/>
    <x v="1"/>
    <x v="2"/>
    <x v="9"/>
    <s v="Trimethoprim"/>
    <n v="0.80113404945333333"/>
  </r>
  <r>
    <n v="2024"/>
    <x v="0"/>
    <x v="3"/>
    <x v="1"/>
    <x v="2"/>
    <x v="10"/>
    <s v="Amoxicillin"/>
    <n v="15.829459901998966"/>
  </r>
  <r>
    <n v="2024"/>
    <x v="0"/>
    <x v="3"/>
    <x v="1"/>
    <x v="2"/>
    <x v="10"/>
    <s v="Ampicillin"/>
    <n v="1.1688008487339198E-2"/>
  </r>
  <r>
    <n v="2024"/>
    <x v="0"/>
    <x v="3"/>
    <x v="1"/>
    <x v="2"/>
    <x v="10"/>
    <s v="Benzylpenicillin"/>
    <n v="7.7217784647846655"/>
  </r>
  <r>
    <n v="2024"/>
    <x v="0"/>
    <x v="3"/>
    <x v="1"/>
    <x v="2"/>
    <x v="10"/>
    <s v="Cloxacillin"/>
    <n v="1.9774943201310744"/>
  </r>
  <r>
    <n v="2024"/>
    <x v="0"/>
    <x v="3"/>
    <x v="1"/>
    <x v="2"/>
    <x v="10"/>
    <s v="Nafcillin"/>
    <n v="4.1970546924479997E-2"/>
  </r>
  <r>
    <n v="2024"/>
    <x v="0"/>
    <x v="3"/>
    <x v="1"/>
    <x v="2"/>
    <x v="10"/>
    <s v="Oxacillin"/>
    <n v="4.2093397799999997E-5"/>
  </r>
  <r>
    <n v="2024"/>
    <x v="0"/>
    <x v="3"/>
    <x v="1"/>
    <x v="2"/>
    <x v="11"/>
    <s v="Sulfadiazin"/>
    <n v="1.2264175807395556"/>
  </r>
  <r>
    <n v="2024"/>
    <x v="0"/>
    <x v="3"/>
    <x v="1"/>
    <x v="2"/>
    <x v="11"/>
    <s v="Sulfadimethoxin"/>
    <n v="8.8283974799999998E-3"/>
  </r>
  <r>
    <n v="2024"/>
    <x v="0"/>
    <x v="3"/>
    <x v="1"/>
    <x v="2"/>
    <x v="11"/>
    <s v="Sulfadimidin"/>
    <n v="0.90716160323178008"/>
  </r>
  <r>
    <n v="2024"/>
    <x v="0"/>
    <x v="3"/>
    <x v="1"/>
    <x v="2"/>
    <x v="11"/>
    <s v="Sulfadoxin"/>
    <n v="1.8862624880000001"/>
  </r>
  <r>
    <n v="2024"/>
    <x v="0"/>
    <x v="3"/>
    <x v="1"/>
    <x v="2"/>
    <x v="11"/>
    <s v="Sulfathiazol"/>
    <n v="7.8574999999999999E-4"/>
  </r>
  <r>
    <n v="2024"/>
    <x v="0"/>
    <x v="3"/>
    <x v="1"/>
    <x v="2"/>
    <x v="12"/>
    <s v="Chlortetracyclin"/>
    <n v="0.16169350491126619"/>
  </r>
  <r>
    <n v="2024"/>
    <x v="0"/>
    <x v="3"/>
    <x v="1"/>
    <x v="2"/>
    <x v="12"/>
    <s v="Oxytetracyclin"/>
    <n v="0.92702279000723209"/>
  </r>
  <r>
    <n v="2024"/>
    <x v="0"/>
    <x v="3"/>
    <x v="1"/>
    <x v="2"/>
    <x v="12"/>
    <s v="Tetracyclin"/>
    <n v="1.4472240772960001"/>
  </r>
  <r>
    <n v="2024"/>
    <x v="0"/>
    <x v="4"/>
    <x v="0"/>
    <x v="0"/>
    <x v="0"/>
    <s v="Ceftiofur"/>
    <n v="1.0825797270600001E-4"/>
  </r>
  <r>
    <n v="2024"/>
    <x v="0"/>
    <x v="4"/>
    <x v="0"/>
    <x v="0"/>
    <x v="1"/>
    <s v="Cefquinom"/>
    <n v="2.5649596100000003E-5"/>
  </r>
  <r>
    <n v="2024"/>
    <x v="0"/>
    <x v="4"/>
    <x v="0"/>
    <x v="0"/>
    <x v="2"/>
    <s v="Danofloxacin"/>
    <n v="1.4319162282000001E-4"/>
  </r>
  <r>
    <n v="2024"/>
    <x v="0"/>
    <x v="4"/>
    <x v="0"/>
    <x v="0"/>
    <x v="2"/>
    <s v="Enrofloxacin"/>
    <n v="2.8315000000000002E-4"/>
  </r>
  <r>
    <n v="2024"/>
    <x v="0"/>
    <x v="4"/>
    <x v="0"/>
    <x v="0"/>
    <x v="2"/>
    <s v="Marbofloxacin"/>
    <n v="7.161E-4"/>
  </r>
  <r>
    <n v="2024"/>
    <x v="0"/>
    <x v="4"/>
    <x v="0"/>
    <x v="0"/>
    <x v="3"/>
    <s v="Colistin"/>
    <n v="1.1843999999999999E-3"/>
  </r>
  <r>
    <n v="2024"/>
    <x v="0"/>
    <x v="4"/>
    <x v="0"/>
    <x v="1"/>
    <x v="4"/>
    <s v="Dihydrostreptomycin"/>
    <n v="1.19517468E-5"/>
  </r>
  <r>
    <n v="2024"/>
    <x v="0"/>
    <x v="4"/>
    <x v="0"/>
    <x v="1"/>
    <x v="4"/>
    <s v="Framycetin"/>
    <n v="4.1199999999999999E-5"/>
  </r>
  <r>
    <n v="2024"/>
    <x v="0"/>
    <x v="4"/>
    <x v="0"/>
    <x v="1"/>
    <x v="4"/>
    <s v="Gentamicin"/>
    <n v="1.36E-4"/>
  </r>
  <r>
    <n v="2024"/>
    <x v="0"/>
    <x v="4"/>
    <x v="0"/>
    <x v="1"/>
    <x v="4"/>
    <s v="Kanamycin"/>
    <n v="2.4676953E-6"/>
  </r>
  <r>
    <n v="2024"/>
    <x v="0"/>
    <x v="4"/>
    <x v="0"/>
    <x v="1"/>
    <x v="4"/>
    <s v="Neomycin"/>
    <n v="1.4455E-3"/>
  </r>
  <r>
    <n v="2024"/>
    <x v="0"/>
    <x v="4"/>
    <x v="0"/>
    <x v="1"/>
    <x v="4"/>
    <s v="Paromomycin"/>
    <n v="2.0000000000000001E-4"/>
  </r>
  <r>
    <n v="2024"/>
    <x v="0"/>
    <x v="4"/>
    <x v="0"/>
    <x v="1"/>
    <x v="5"/>
    <s v="Cefalexin"/>
    <n v="4.5918809999999997E-6"/>
  </r>
  <r>
    <n v="2024"/>
    <x v="0"/>
    <x v="4"/>
    <x v="0"/>
    <x v="1"/>
    <x v="5"/>
    <s v="Cefapirin"/>
    <n v="3.1600415743157893E-5"/>
  </r>
  <r>
    <n v="2024"/>
    <x v="0"/>
    <x v="4"/>
    <x v="0"/>
    <x v="1"/>
    <x v="6"/>
    <s v="Florfenicol"/>
    <n v="3.0439899999999999E-2"/>
  </r>
  <r>
    <n v="2024"/>
    <x v="0"/>
    <x v="4"/>
    <x v="0"/>
    <x v="1"/>
    <x v="7"/>
    <s v="Lincomycin"/>
    <n v="8.459671752E-5"/>
  </r>
  <r>
    <n v="2024"/>
    <x v="0"/>
    <x v="4"/>
    <x v="0"/>
    <x v="1"/>
    <x v="8"/>
    <s v="Gamithromycin"/>
    <n v="3.7263000000000001E-3"/>
  </r>
  <r>
    <n v="2024"/>
    <x v="0"/>
    <x v="4"/>
    <x v="0"/>
    <x v="1"/>
    <x v="8"/>
    <s v="Tildipirosin"/>
    <n v="8.3134799999999998E-4"/>
  </r>
  <r>
    <n v="2024"/>
    <x v="0"/>
    <x v="4"/>
    <x v="0"/>
    <x v="1"/>
    <x v="8"/>
    <s v="Tilmicosin"/>
    <n v="8.1749999999999995E-5"/>
  </r>
  <r>
    <n v="2024"/>
    <x v="0"/>
    <x v="4"/>
    <x v="0"/>
    <x v="1"/>
    <x v="8"/>
    <s v="Tulathromycin"/>
    <n v="2.2234009999999998E-2"/>
  </r>
  <r>
    <n v="2024"/>
    <x v="0"/>
    <x v="4"/>
    <x v="0"/>
    <x v="1"/>
    <x v="8"/>
    <s v="Tylosin"/>
    <n v="2.432E-4"/>
  </r>
  <r>
    <n v="2024"/>
    <x v="0"/>
    <x v="4"/>
    <x v="0"/>
    <x v="2"/>
    <x v="4"/>
    <s v="Spectinomycin"/>
    <n v="1.6920622655999999E-4"/>
  </r>
  <r>
    <n v="2024"/>
    <x v="0"/>
    <x v="4"/>
    <x v="0"/>
    <x v="2"/>
    <x v="9"/>
    <s v="Trimethoprim"/>
    <n v="2.98226E-3"/>
  </r>
  <r>
    <n v="2024"/>
    <x v="0"/>
    <x v="4"/>
    <x v="0"/>
    <x v="2"/>
    <x v="10"/>
    <s v="Amoxicillin"/>
    <n v="5.2984636876636897E-2"/>
  </r>
  <r>
    <n v="2024"/>
    <x v="0"/>
    <x v="4"/>
    <x v="0"/>
    <x v="2"/>
    <x v="10"/>
    <s v="Benzylpenicillin"/>
    <n v="1.1527219819757548E-2"/>
  </r>
  <r>
    <n v="2024"/>
    <x v="0"/>
    <x v="4"/>
    <x v="0"/>
    <x v="2"/>
    <x v="10"/>
    <s v="Cloxacillin"/>
    <n v="1.3251416290399999E-3"/>
  </r>
  <r>
    <n v="2024"/>
    <x v="0"/>
    <x v="4"/>
    <x v="0"/>
    <x v="2"/>
    <x v="11"/>
    <s v="Sulfadiazin"/>
    <n v="3.4990793599999999E-3"/>
  </r>
  <r>
    <n v="2024"/>
    <x v="0"/>
    <x v="4"/>
    <x v="0"/>
    <x v="2"/>
    <x v="11"/>
    <s v="Sulfadimethoxin"/>
    <n v="4.8275000000000002E-3"/>
  </r>
  <r>
    <n v="2024"/>
    <x v="0"/>
    <x v="4"/>
    <x v="0"/>
    <x v="2"/>
    <x v="11"/>
    <s v="Sulfadimidin"/>
    <n v="1.76963030108E-2"/>
  </r>
  <r>
    <n v="2024"/>
    <x v="0"/>
    <x v="4"/>
    <x v="0"/>
    <x v="2"/>
    <x v="11"/>
    <s v="Sulfadoxin"/>
    <n v="5.9579999999999995E-4"/>
  </r>
  <r>
    <n v="2024"/>
    <x v="0"/>
    <x v="4"/>
    <x v="0"/>
    <x v="2"/>
    <x v="12"/>
    <s v="Chlortetracyclin"/>
    <n v="4.5106932824177777E-2"/>
  </r>
  <r>
    <n v="2024"/>
    <x v="0"/>
    <x v="4"/>
    <x v="0"/>
    <x v="2"/>
    <x v="12"/>
    <s v="Doxycyclin"/>
    <n v="5.6322500000000001E-3"/>
  </r>
  <r>
    <n v="2024"/>
    <x v="0"/>
    <x v="4"/>
    <x v="0"/>
    <x v="2"/>
    <x v="12"/>
    <s v="Oxytetracyclin"/>
    <n v="8.8738903479200007E-3"/>
  </r>
  <r>
    <n v="2024"/>
    <x v="0"/>
    <x v="4"/>
    <x v="0"/>
    <x v="2"/>
    <x v="12"/>
    <s v="Tetracyclin"/>
    <n v="1.9334264000000002E-3"/>
  </r>
  <r>
    <n v="2024"/>
    <x v="0"/>
    <x v="5"/>
    <x v="0"/>
    <x v="0"/>
    <x v="0"/>
    <s v="Cefoperazon"/>
    <n v="3.2304444480000003E-6"/>
  </r>
  <r>
    <n v="2024"/>
    <x v="0"/>
    <x v="5"/>
    <x v="0"/>
    <x v="0"/>
    <x v="0"/>
    <s v="Ceftiofur"/>
    <n v="2.1602438333434993E-2"/>
  </r>
  <r>
    <n v="2024"/>
    <x v="0"/>
    <x v="5"/>
    <x v="0"/>
    <x v="0"/>
    <x v="1"/>
    <s v="Cefquinom"/>
    <n v="2.1542000035007502E-3"/>
  </r>
  <r>
    <n v="2024"/>
    <x v="0"/>
    <x v="5"/>
    <x v="0"/>
    <x v="0"/>
    <x v="2"/>
    <s v="Danofloxacin"/>
    <n v="3.57782481267E-4"/>
  </r>
  <r>
    <n v="2024"/>
    <x v="0"/>
    <x v="5"/>
    <x v="0"/>
    <x v="0"/>
    <x v="2"/>
    <s v="Enrofloxacin"/>
    <n v="1.1240679999999999E-2"/>
  </r>
  <r>
    <n v="2024"/>
    <x v="0"/>
    <x v="5"/>
    <x v="0"/>
    <x v="0"/>
    <x v="2"/>
    <s v="Marbofloxacin"/>
    <n v="1.0547735000000001E-2"/>
  </r>
  <r>
    <n v="2024"/>
    <x v="0"/>
    <x v="5"/>
    <x v="0"/>
    <x v="0"/>
    <x v="3"/>
    <s v="Colistin"/>
    <n v="1.3244E-4"/>
  </r>
  <r>
    <n v="2024"/>
    <x v="0"/>
    <x v="5"/>
    <x v="0"/>
    <x v="1"/>
    <x v="4"/>
    <s v="Dihydrostreptomycin"/>
    <n v="4.7944834300533328E-3"/>
  </r>
  <r>
    <n v="2024"/>
    <x v="0"/>
    <x v="5"/>
    <x v="0"/>
    <x v="1"/>
    <x v="4"/>
    <s v="Framycetin"/>
    <n v="8.3093999999999996E-4"/>
  </r>
  <r>
    <n v="2024"/>
    <x v="0"/>
    <x v="5"/>
    <x v="0"/>
    <x v="1"/>
    <x v="4"/>
    <s v="Gentamicin"/>
    <n v="6.5631049999999996E-3"/>
  </r>
  <r>
    <n v="2024"/>
    <x v="0"/>
    <x v="5"/>
    <x v="0"/>
    <x v="1"/>
    <x v="4"/>
    <s v="Kanamycin"/>
    <n v="6.0125932440000006E-4"/>
  </r>
  <r>
    <n v="2024"/>
    <x v="0"/>
    <x v="5"/>
    <x v="0"/>
    <x v="1"/>
    <x v="4"/>
    <s v="Neomycin"/>
    <n v="2.6103283800000002E-2"/>
  </r>
  <r>
    <n v="2024"/>
    <x v="0"/>
    <x v="5"/>
    <x v="0"/>
    <x v="1"/>
    <x v="4"/>
    <s v="Paromomycin"/>
    <n v="4.0339100000000003E-2"/>
  </r>
  <r>
    <n v="2024"/>
    <x v="0"/>
    <x v="5"/>
    <x v="0"/>
    <x v="1"/>
    <x v="5"/>
    <s v="Cefalexin"/>
    <n v="1.4577334516399998E-3"/>
  </r>
  <r>
    <n v="2024"/>
    <x v="0"/>
    <x v="5"/>
    <x v="0"/>
    <x v="1"/>
    <x v="5"/>
    <s v="Cefalonium"/>
    <n v="1.6130321882666668E-4"/>
  </r>
  <r>
    <n v="2024"/>
    <x v="0"/>
    <x v="5"/>
    <x v="0"/>
    <x v="1"/>
    <x v="5"/>
    <s v="Cefapirin"/>
    <n v="1.4479988180271578E-3"/>
  </r>
  <r>
    <n v="2024"/>
    <x v="0"/>
    <x v="5"/>
    <x v="0"/>
    <x v="1"/>
    <x v="6"/>
    <s v="Florfenicol"/>
    <n v="9.8530001000000006E-2"/>
  </r>
  <r>
    <n v="2024"/>
    <x v="0"/>
    <x v="5"/>
    <x v="0"/>
    <x v="1"/>
    <x v="6"/>
    <s v="Thiamphenicol"/>
    <n v="2.2683149999999999E-4"/>
  </r>
  <r>
    <n v="2024"/>
    <x v="0"/>
    <x v="5"/>
    <x v="0"/>
    <x v="1"/>
    <x v="7"/>
    <s v="Lincomycin"/>
    <n v="9.9949217939800002E-3"/>
  </r>
  <r>
    <n v="2024"/>
    <x v="0"/>
    <x v="5"/>
    <x v="0"/>
    <x v="1"/>
    <x v="8"/>
    <s v="Gamithromycin"/>
    <n v="6.0637500000000003E-4"/>
  </r>
  <r>
    <n v="2024"/>
    <x v="0"/>
    <x v="5"/>
    <x v="0"/>
    <x v="1"/>
    <x v="8"/>
    <s v="Tildipirosin"/>
    <n v="2.1258900000000001E-3"/>
  </r>
  <r>
    <n v="2024"/>
    <x v="0"/>
    <x v="5"/>
    <x v="0"/>
    <x v="1"/>
    <x v="8"/>
    <s v="Tilmicosin"/>
    <n v="7.3665000000000004E-4"/>
  </r>
  <r>
    <n v="2024"/>
    <x v="0"/>
    <x v="5"/>
    <x v="0"/>
    <x v="1"/>
    <x v="8"/>
    <s v="Tulathromycin"/>
    <n v="2.067108366666667E-2"/>
  </r>
  <r>
    <n v="2024"/>
    <x v="0"/>
    <x v="5"/>
    <x v="0"/>
    <x v="1"/>
    <x v="8"/>
    <s v="Tylosin"/>
    <n v="3.7406434000000002E-2"/>
  </r>
  <r>
    <n v="2024"/>
    <x v="0"/>
    <x v="5"/>
    <x v="0"/>
    <x v="2"/>
    <x v="4"/>
    <s v="Spectinomycin"/>
    <n v="5.9359882776E-3"/>
  </r>
  <r>
    <n v="2024"/>
    <x v="0"/>
    <x v="5"/>
    <x v="0"/>
    <x v="2"/>
    <x v="9"/>
    <s v="Trimethoprim"/>
    <n v="4.4409064960000001E-2"/>
  </r>
  <r>
    <n v="2024"/>
    <x v="0"/>
    <x v="5"/>
    <x v="0"/>
    <x v="2"/>
    <x v="10"/>
    <s v="Amoxicillin"/>
    <n v="1.0335492601793808"/>
  </r>
  <r>
    <n v="2024"/>
    <x v="0"/>
    <x v="5"/>
    <x v="0"/>
    <x v="2"/>
    <x v="10"/>
    <s v="Ampicillin"/>
    <n v="1.1292386422800001E-3"/>
  </r>
  <r>
    <n v="2024"/>
    <x v="0"/>
    <x v="5"/>
    <x v="0"/>
    <x v="2"/>
    <x v="10"/>
    <s v="Benzylpenicillin"/>
    <n v="0.38977046493843603"/>
  </r>
  <r>
    <n v="2024"/>
    <x v="0"/>
    <x v="5"/>
    <x v="0"/>
    <x v="2"/>
    <x v="10"/>
    <s v="Cloxacillin"/>
    <n v="1.3842602788116335E-2"/>
  </r>
  <r>
    <n v="2024"/>
    <x v="0"/>
    <x v="5"/>
    <x v="0"/>
    <x v="2"/>
    <x v="10"/>
    <s v="Nafcillin"/>
    <n v="3.6850363199999997E-4"/>
  </r>
  <r>
    <n v="2024"/>
    <x v="0"/>
    <x v="5"/>
    <x v="0"/>
    <x v="2"/>
    <x v="11"/>
    <s v="Sulfadiazin"/>
    <n v="8.7656640706666664E-2"/>
  </r>
  <r>
    <n v="2024"/>
    <x v="0"/>
    <x v="5"/>
    <x v="0"/>
    <x v="2"/>
    <x v="11"/>
    <s v="Sulfadimethoxin"/>
    <n v="4.7212354523965015E-2"/>
  </r>
  <r>
    <n v="2024"/>
    <x v="0"/>
    <x v="5"/>
    <x v="0"/>
    <x v="2"/>
    <x v="11"/>
    <s v="Sulfadimidin"/>
    <n v="0.27607636106291999"/>
  </r>
  <r>
    <n v="2024"/>
    <x v="0"/>
    <x v="5"/>
    <x v="0"/>
    <x v="2"/>
    <x v="11"/>
    <s v="Sulfadoxin"/>
    <n v="6.0146600000000001E-2"/>
  </r>
  <r>
    <n v="2024"/>
    <x v="0"/>
    <x v="5"/>
    <x v="0"/>
    <x v="2"/>
    <x v="12"/>
    <s v="Chlortetracyclin"/>
    <n v="9.7071640262143002E-2"/>
  </r>
  <r>
    <n v="2024"/>
    <x v="0"/>
    <x v="5"/>
    <x v="0"/>
    <x v="2"/>
    <x v="12"/>
    <s v="Doxycyclin"/>
    <n v="6.2841249999999998E-3"/>
  </r>
  <r>
    <n v="2024"/>
    <x v="0"/>
    <x v="5"/>
    <x v="0"/>
    <x v="2"/>
    <x v="12"/>
    <s v="Oxytetracyclin"/>
    <n v="0.14806991960740501"/>
  </r>
  <r>
    <n v="2024"/>
    <x v="0"/>
    <x v="5"/>
    <x v="0"/>
    <x v="2"/>
    <x v="12"/>
    <s v="Tetracyclin"/>
    <n v="4.9644216296000007E-2"/>
  </r>
  <r>
    <n v="2024"/>
    <x v="1"/>
    <x v="6"/>
    <x v="0"/>
    <x v="0"/>
    <x v="0"/>
    <s v="Ceftiofur"/>
    <n v="6.3689148549700002E-4"/>
  </r>
  <r>
    <n v="2024"/>
    <x v="1"/>
    <x v="6"/>
    <x v="0"/>
    <x v="0"/>
    <x v="1"/>
    <s v="Cefquinom"/>
    <n v="1.2261782196300002E-3"/>
  </r>
  <r>
    <n v="2024"/>
    <x v="1"/>
    <x v="6"/>
    <x v="0"/>
    <x v="0"/>
    <x v="2"/>
    <s v="Danofloxacin"/>
    <n v="3.6858570090000004E-4"/>
  </r>
  <r>
    <n v="2024"/>
    <x v="1"/>
    <x v="6"/>
    <x v="0"/>
    <x v="0"/>
    <x v="2"/>
    <s v="Enrofloxacin"/>
    <n v="2.0496899999999998E-2"/>
  </r>
  <r>
    <n v="2024"/>
    <x v="1"/>
    <x v="6"/>
    <x v="0"/>
    <x v="0"/>
    <x v="2"/>
    <s v="Marbofloxacin"/>
    <n v="4.1243199999999999E-3"/>
  </r>
  <r>
    <n v="2024"/>
    <x v="1"/>
    <x v="6"/>
    <x v="0"/>
    <x v="0"/>
    <x v="3"/>
    <s v="Colistin"/>
    <n v="1.2078348979591837E-2"/>
  </r>
  <r>
    <n v="2024"/>
    <x v="1"/>
    <x v="6"/>
    <x v="0"/>
    <x v="1"/>
    <x v="4"/>
    <s v="Apramycin"/>
    <n v="1.7187500000000001E-5"/>
  </r>
  <r>
    <n v="2024"/>
    <x v="1"/>
    <x v="6"/>
    <x v="0"/>
    <x v="1"/>
    <x v="4"/>
    <s v="Dihydrostreptomycin"/>
    <n v="9.9495656399999996E-5"/>
  </r>
  <r>
    <n v="2024"/>
    <x v="1"/>
    <x v="6"/>
    <x v="0"/>
    <x v="1"/>
    <x v="4"/>
    <s v="Gentamicin"/>
    <n v="2.55E-5"/>
  </r>
  <r>
    <n v="2024"/>
    <x v="1"/>
    <x v="6"/>
    <x v="0"/>
    <x v="1"/>
    <x v="4"/>
    <s v="Neomycin"/>
    <n v="4.4683250000000004E-3"/>
  </r>
  <r>
    <n v="2024"/>
    <x v="1"/>
    <x v="6"/>
    <x v="0"/>
    <x v="1"/>
    <x v="4"/>
    <s v="Paromomycin"/>
    <n v="4.1000000000000003E-3"/>
  </r>
  <r>
    <n v="2024"/>
    <x v="1"/>
    <x v="6"/>
    <x v="0"/>
    <x v="1"/>
    <x v="5"/>
    <s v="Cefapirin"/>
    <n v="9.9699200000000014E-7"/>
  </r>
  <r>
    <n v="2024"/>
    <x v="1"/>
    <x v="6"/>
    <x v="0"/>
    <x v="1"/>
    <x v="6"/>
    <s v="Florfenicol"/>
    <n v="2.2026400000000002E-2"/>
  </r>
  <r>
    <n v="2024"/>
    <x v="1"/>
    <x v="6"/>
    <x v="0"/>
    <x v="1"/>
    <x v="7"/>
    <s v="Lincomycin"/>
    <n v="4.4130275237162793E-2"/>
  </r>
  <r>
    <n v="2024"/>
    <x v="1"/>
    <x v="6"/>
    <x v="0"/>
    <x v="1"/>
    <x v="8"/>
    <s v="Gamithromycin"/>
    <n v="6.0900000000000003E-5"/>
  </r>
  <r>
    <n v="2024"/>
    <x v="1"/>
    <x v="6"/>
    <x v="0"/>
    <x v="1"/>
    <x v="8"/>
    <s v="Tildipirosin"/>
    <n v="3.5787999999999998E-4"/>
  </r>
  <r>
    <n v="2024"/>
    <x v="1"/>
    <x v="6"/>
    <x v="0"/>
    <x v="1"/>
    <x v="8"/>
    <s v="Tilmicosin"/>
    <n v="2.31E-4"/>
  </r>
  <r>
    <n v="2024"/>
    <x v="1"/>
    <x v="6"/>
    <x v="0"/>
    <x v="1"/>
    <x v="8"/>
    <s v="Tulathromycin"/>
    <n v="5.4443750000000004E-3"/>
  </r>
  <r>
    <n v="2024"/>
    <x v="1"/>
    <x v="6"/>
    <x v="0"/>
    <x v="1"/>
    <x v="8"/>
    <s v="Tylosin"/>
    <n v="8.3912399999999998E-2"/>
  </r>
  <r>
    <n v="2024"/>
    <x v="1"/>
    <x v="6"/>
    <x v="0"/>
    <x v="1"/>
    <x v="13"/>
    <s v="Tiamulin"/>
    <n v="1.427468676E-2"/>
  </r>
  <r>
    <n v="2024"/>
    <x v="1"/>
    <x v="6"/>
    <x v="0"/>
    <x v="2"/>
    <x v="4"/>
    <s v="Spectinomycin"/>
    <n v="2.509079711688E-2"/>
  </r>
  <r>
    <n v="2024"/>
    <x v="1"/>
    <x v="6"/>
    <x v="0"/>
    <x v="2"/>
    <x v="9"/>
    <s v="Trimethoprim"/>
    <n v="6.2265657700000004E-2"/>
  </r>
  <r>
    <n v="2024"/>
    <x v="1"/>
    <x v="6"/>
    <x v="0"/>
    <x v="2"/>
    <x v="10"/>
    <s v="Amoxicillin"/>
    <n v="1.0791272359154345"/>
  </r>
  <r>
    <n v="2024"/>
    <x v="1"/>
    <x v="6"/>
    <x v="0"/>
    <x v="2"/>
    <x v="10"/>
    <s v="Ampicillin"/>
    <n v="1.732E-3"/>
  </r>
  <r>
    <n v="2024"/>
    <x v="1"/>
    <x v="6"/>
    <x v="0"/>
    <x v="2"/>
    <x v="10"/>
    <s v="Benzylpenicillin"/>
    <n v="6.5303397795875961E-2"/>
  </r>
  <r>
    <n v="2024"/>
    <x v="1"/>
    <x v="6"/>
    <x v="0"/>
    <x v="2"/>
    <x v="11"/>
    <s v="Sulfadiazin"/>
    <n v="9.1155600000000003E-2"/>
  </r>
  <r>
    <n v="2024"/>
    <x v="1"/>
    <x v="6"/>
    <x v="0"/>
    <x v="2"/>
    <x v="11"/>
    <s v="Sulfadimethoxin"/>
    <n v="7.6776710299999995E-2"/>
  </r>
  <r>
    <n v="2024"/>
    <x v="1"/>
    <x v="6"/>
    <x v="0"/>
    <x v="2"/>
    <x v="11"/>
    <s v="Sulfadimidin"/>
    <n v="0.10511390292166402"/>
  </r>
  <r>
    <n v="2024"/>
    <x v="1"/>
    <x v="6"/>
    <x v="0"/>
    <x v="2"/>
    <x v="11"/>
    <s v="Sulfadoxin"/>
    <n v="4.011812E-2"/>
  </r>
  <r>
    <n v="2024"/>
    <x v="1"/>
    <x v="6"/>
    <x v="0"/>
    <x v="2"/>
    <x v="11"/>
    <s v="Sulfamethoxazol"/>
    <n v="8.5000000000000006E-5"/>
  </r>
  <r>
    <n v="2024"/>
    <x v="1"/>
    <x v="6"/>
    <x v="0"/>
    <x v="2"/>
    <x v="12"/>
    <s v="Chlortetracyclin"/>
    <n v="0.98952261692324883"/>
  </r>
  <r>
    <n v="2024"/>
    <x v="1"/>
    <x v="6"/>
    <x v="0"/>
    <x v="2"/>
    <x v="12"/>
    <s v="Doxycyclin"/>
    <n v="1.10612061645933"/>
  </r>
  <r>
    <n v="2024"/>
    <x v="1"/>
    <x v="6"/>
    <x v="0"/>
    <x v="2"/>
    <x v="12"/>
    <s v="Oxytetracyclin"/>
    <n v="1.071847242444E-2"/>
  </r>
  <r>
    <n v="2024"/>
    <x v="1"/>
    <x v="6"/>
    <x v="0"/>
    <x v="2"/>
    <x v="12"/>
    <s v="Tetracyclin"/>
    <n v="5.2495149050549458E-2"/>
  </r>
  <r>
    <n v="2024"/>
    <x v="1"/>
    <x v="6"/>
    <x v="1"/>
    <x v="0"/>
    <x v="0"/>
    <s v="Ceftiofur"/>
    <n v="4.471428819494745E-3"/>
  </r>
  <r>
    <n v="2024"/>
    <x v="1"/>
    <x v="6"/>
    <x v="1"/>
    <x v="0"/>
    <x v="1"/>
    <s v="Cefquinom"/>
    <n v="1.2563998394220002E-2"/>
  </r>
  <r>
    <n v="2024"/>
    <x v="1"/>
    <x v="6"/>
    <x v="1"/>
    <x v="0"/>
    <x v="2"/>
    <s v="Danofloxacin"/>
    <n v="1.0242626764800002E-3"/>
  </r>
  <r>
    <n v="2024"/>
    <x v="1"/>
    <x v="6"/>
    <x v="1"/>
    <x v="0"/>
    <x v="2"/>
    <s v="Enrofloxacin"/>
    <n v="0.18136897499999999"/>
  </r>
  <r>
    <n v="2024"/>
    <x v="1"/>
    <x v="6"/>
    <x v="1"/>
    <x v="0"/>
    <x v="2"/>
    <s v="Marbofloxacin"/>
    <n v="9.5606479999999994E-2"/>
  </r>
  <r>
    <n v="2024"/>
    <x v="1"/>
    <x v="6"/>
    <x v="1"/>
    <x v="0"/>
    <x v="3"/>
    <s v="Colistin"/>
    <n v="8.5616994897959181E-2"/>
  </r>
  <r>
    <n v="2024"/>
    <x v="1"/>
    <x v="6"/>
    <x v="1"/>
    <x v="1"/>
    <x v="4"/>
    <s v="Apramycin"/>
    <n v="6.2273750000000003E-5"/>
  </r>
  <r>
    <n v="2024"/>
    <x v="1"/>
    <x v="6"/>
    <x v="1"/>
    <x v="1"/>
    <x v="4"/>
    <s v="Dihydrostreptomycin"/>
    <n v="6.5516083079999999E-4"/>
  </r>
  <r>
    <n v="2024"/>
    <x v="1"/>
    <x v="6"/>
    <x v="1"/>
    <x v="1"/>
    <x v="4"/>
    <s v="Gentamicin"/>
    <n v="1.9808400000000001E-4"/>
  </r>
  <r>
    <n v="2024"/>
    <x v="1"/>
    <x v="6"/>
    <x v="1"/>
    <x v="1"/>
    <x v="4"/>
    <s v="Neomycin"/>
    <n v="9.9680299999999999E-2"/>
  </r>
  <r>
    <n v="2024"/>
    <x v="1"/>
    <x v="6"/>
    <x v="1"/>
    <x v="1"/>
    <x v="4"/>
    <s v="Paromomycin"/>
    <n v="1.75E-3"/>
  </r>
  <r>
    <n v="2024"/>
    <x v="1"/>
    <x v="6"/>
    <x v="1"/>
    <x v="1"/>
    <x v="5"/>
    <s v="Cefalexin"/>
    <n v="1.70023188E-5"/>
  </r>
  <r>
    <n v="2024"/>
    <x v="1"/>
    <x v="6"/>
    <x v="1"/>
    <x v="1"/>
    <x v="6"/>
    <s v="Florfenicol"/>
    <n v="0.31741599999999998"/>
  </r>
  <r>
    <n v="2024"/>
    <x v="1"/>
    <x v="6"/>
    <x v="1"/>
    <x v="1"/>
    <x v="6"/>
    <s v="Thiamphenicol"/>
    <n v="2.1375000000000001E-5"/>
  </r>
  <r>
    <n v="2024"/>
    <x v="1"/>
    <x v="6"/>
    <x v="1"/>
    <x v="1"/>
    <x v="7"/>
    <s v="Lincomycin"/>
    <n v="0.50831143579513993"/>
  </r>
  <r>
    <n v="2024"/>
    <x v="1"/>
    <x v="6"/>
    <x v="1"/>
    <x v="1"/>
    <x v="8"/>
    <s v="Gamithromycin"/>
    <n v="1.65E-4"/>
  </r>
  <r>
    <n v="2024"/>
    <x v="1"/>
    <x v="6"/>
    <x v="1"/>
    <x v="1"/>
    <x v="8"/>
    <s v="Tildipirosin"/>
    <n v="1.24172E-3"/>
  </r>
  <r>
    <n v="2024"/>
    <x v="1"/>
    <x v="6"/>
    <x v="1"/>
    <x v="1"/>
    <x v="8"/>
    <s v="Tilmicosin"/>
    <n v="5.5000000000000003E-4"/>
  </r>
  <r>
    <n v="2024"/>
    <x v="1"/>
    <x v="6"/>
    <x v="1"/>
    <x v="1"/>
    <x v="8"/>
    <s v="Tulathromycin"/>
    <n v="9.3816565000000005E-2"/>
  </r>
  <r>
    <n v="2024"/>
    <x v="1"/>
    <x v="6"/>
    <x v="1"/>
    <x v="1"/>
    <x v="8"/>
    <s v="Tylosin"/>
    <n v="1.0080057299999998"/>
  </r>
  <r>
    <n v="2024"/>
    <x v="1"/>
    <x v="6"/>
    <x v="1"/>
    <x v="1"/>
    <x v="13"/>
    <s v="Tiamulin"/>
    <n v="0.12437164326000001"/>
  </r>
  <r>
    <n v="2024"/>
    <x v="1"/>
    <x v="6"/>
    <x v="1"/>
    <x v="2"/>
    <x v="4"/>
    <s v="Spectinomycin"/>
    <n v="0.16099320978184001"/>
  </r>
  <r>
    <n v="2024"/>
    <x v="1"/>
    <x v="6"/>
    <x v="1"/>
    <x v="2"/>
    <x v="9"/>
    <s v="Trimethoprim"/>
    <n v="0.79460827999999994"/>
  </r>
  <r>
    <n v="2024"/>
    <x v="1"/>
    <x v="6"/>
    <x v="1"/>
    <x v="2"/>
    <x v="10"/>
    <s v="Amoxicillin"/>
    <n v="15.078436731112339"/>
  </r>
  <r>
    <n v="2024"/>
    <x v="1"/>
    <x v="6"/>
    <x v="1"/>
    <x v="2"/>
    <x v="10"/>
    <s v="Ampicillin"/>
    <n v="8.3395800000000006E-2"/>
  </r>
  <r>
    <n v="2024"/>
    <x v="1"/>
    <x v="6"/>
    <x v="1"/>
    <x v="2"/>
    <x v="10"/>
    <s v="Benzylpenicillin"/>
    <n v="0.89954759739739976"/>
  </r>
  <r>
    <n v="2024"/>
    <x v="1"/>
    <x v="6"/>
    <x v="1"/>
    <x v="2"/>
    <x v="11"/>
    <s v="Sulfadiazin"/>
    <n v="1.4173205932799999"/>
  </r>
  <r>
    <n v="2024"/>
    <x v="1"/>
    <x v="6"/>
    <x v="1"/>
    <x v="2"/>
    <x v="11"/>
    <s v="Sulfadimethoxin"/>
    <n v="0.49685494400000002"/>
  </r>
  <r>
    <n v="2024"/>
    <x v="1"/>
    <x v="6"/>
    <x v="1"/>
    <x v="2"/>
    <x v="11"/>
    <s v="Sulfadimidin"/>
    <n v="1.5454981021101442"/>
  </r>
  <r>
    <n v="2024"/>
    <x v="1"/>
    <x v="6"/>
    <x v="1"/>
    <x v="2"/>
    <x v="11"/>
    <s v="Sulfadoxin"/>
    <n v="0.51340479999999999"/>
  </r>
  <r>
    <n v="2024"/>
    <x v="1"/>
    <x v="6"/>
    <x v="1"/>
    <x v="2"/>
    <x v="12"/>
    <s v="Chlortetracyclin"/>
    <n v="3.633933752357529"/>
  </r>
  <r>
    <n v="2024"/>
    <x v="1"/>
    <x v="6"/>
    <x v="1"/>
    <x v="2"/>
    <x v="12"/>
    <s v="Doxycyclin"/>
    <n v="13.563491075788397"/>
  </r>
  <r>
    <n v="2024"/>
    <x v="1"/>
    <x v="6"/>
    <x v="1"/>
    <x v="2"/>
    <x v="12"/>
    <s v="Oxytetracyclin"/>
    <n v="0.13591655119132998"/>
  </r>
  <r>
    <n v="2024"/>
    <x v="1"/>
    <x v="6"/>
    <x v="1"/>
    <x v="2"/>
    <x v="12"/>
    <s v="Tetracyclin"/>
    <n v="0.51912896956923071"/>
  </r>
  <r>
    <n v="2024"/>
    <x v="1"/>
    <x v="7"/>
    <x v="0"/>
    <x v="0"/>
    <x v="0"/>
    <s v="Ceftiofur"/>
    <n v="4.6012190372000002E-3"/>
  </r>
  <r>
    <n v="2024"/>
    <x v="1"/>
    <x v="7"/>
    <x v="0"/>
    <x v="0"/>
    <x v="1"/>
    <s v="Cefquinom"/>
    <n v="3.7757023668000001E-4"/>
  </r>
  <r>
    <n v="2024"/>
    <x v="1"/>
    <x v="7"/>
    <x v="0"/>
    <x v="0"/>
    <x v="2"/>
    <s v="Danofloxacin"/>
    <n v="2.5256477130000004E-4"/>
  </r>
  <r>
    <n v="2024"/>
    <x v="1"/>
    <x v="7"/>
    <x v="0"/>
    <x v="0"/>
    <x v="2"/>
    <s v="Enrofloxacin"/>
    <n v="4.2976884999999998E-3"/>
  </r>
  <r>
    <n v="2024"/>
    <x v="1"/>
    <x v="7"/>
    <x v="0"/>
    <x v="0"/>
    <x v="2"/>
    <s v="Marbofloxacin"/>
    <n v="1.2435501010101008E-3"/>
  </r>
  <r>
    <n v="2024"/>
    <x v="1"/>
    <x v="7"/>
    <x v="0"/>
    <x v="0"/>
    <x v="3"/>
    <s v="Colistin"/>
    <n v="3.8449887500000002E-3"/>
  </r>
  <r>
    <n v="2024"/>
    <x v="1"/>
    <x v="7"/>
    <x v="0"/>
    <x v="1"/>
    <x v="4"/>
    <s v="Apramycin"/>
    <n v="6.3529602272727268E-4"/>
  </r>
  <r>
    <n v="2024"/>
    <x v="1"/>
    <x v="7"/>
    <x v="0"/>
    <x v="1"/>
    <x v="4"/>
    <s v="Dihydrostreptomycin"/>
    <n v="1.9932627610268098E-2"/>
  </r>
  <r>
    <n v="2024"/>
    <x v="1"/>
    <x v="7"/>
    <x v="0"/>
    <x v="1"/>
    <x v="4"/>
    <s v="Gentamicin"/>
    <n v="3.1463599999999997E-4"/>
  </r>
  <r>
    <n v="2024"/>
    <x v="1"/>
    <x v="7"/>
    <x v="0"/>
    <x v="1"/>
    <x v="4"/>
    <s v="Neomycin"/>
    <n v="5.6243500000000002E-3"/>
  </r>
  <r>
    <n v="2024"/>
    <x v="1"/>
    <x v="7"/>
    <x v="0"/>
    <x v="1"/>
    <x v="4"/>
    <s v="Paromomycin"/>
    <n v="4.4821380000000001E-2"/>
  </r>
  <r>
    <n v="2024"/>
    <x v="1"/>
    <x v="7"/>
    <x v="0"/>
    <x v="1"/>
    <x v="6"/>
    <s v="Florfenicol"/>
    <n v="2.3924694610778442E-3"/>
  </r>
  <r>
    <n v="2024"/>
    <x v="1"/>
    <x v="7"/>
    <x v="0"/>
    <x v="1"/>
    <x v="6"/>
    <s v="Thiamphenicol"/>
    <n v="1.2825E-5"/>
  </r>
  <r>
    <n v="2024"/>
    <x v="1"/>
    <x v="7"/>
    <x v="0"/>
    <x v="1"/>
    <x v="7"/>
    <s v="Lincomycin"/>
    <n v="3.8473639973880002E-3"/>
  </r>
  <r>
    <n v="2024"/>
    <x v="1"/>
    <x v="7"/>
    <x v="0"/>
    <x v="1"/>
    <x v="8"/>
    <s v="Gamithromycin"/>
    <n v="4.5000000000000003E-5"/>
  </r>
  <r>
    <n v="2024"/>
    <x v="1"/>
    <x v="7"/>
    <x v="0"/>
    <x v="1"/>
    <x v="8"/>
    <s v="Tildipirosin"/>
    <n v="1.116E-4"/>
  </r>
  <r>
    <n v="2024"/>
    <x v="1"/>
    <x v="7"/>
    <x v="0"/>
    <x v="1"/>
    <x v="8"/>
    <s v="Tulathromycin"/>
    <n v="1.10638235E-2"/>
  </r>
  <r>
    <n v="2024"/>
    <x v="1"/>
    <x v="7"/>
    <x v="0"/>
    <x v="1"/>
    <x v="8"/>
    <s v="Tylosin"/>
    <n v="8.5555553846153841E-3"/>
  </r>
  <r>
    <n v="2024"/>
    <x v="1"/>
    <x v="7"/>
    <x v="0"/>
    <x v="1"/>
    <x v="13"/>
    <s v="Tiamulin"/>
    <n v="8.5198290000000002E-4"/>
  </r>
  <r>
    <n v="2024"/>
    <x v="1"/>
    <x v="7"/>
    <x v="0"/>
    <x v="2"/>
    <x v="4"/>
    <s v="Spectinomycin"/>
    <n v="2.5515938951999996E-3"/>
  </r>
  <r>
    <n v="2024"/>
    <x v="1"/>
    <x v="7"/>
    <x v="0"/>
    <x v="2"/>
    <x v="9"/>
    <s v="Trimethoprim"/>
    <n v="1.664422E-3"/>
  </r>
  <r>
    <n v="2024"/>
    <x v="1"/>
    <x v="7"/>
    <x v="0"/>
    <x v="2"/>
    <x v="10"/>
    <s v="Amoxicillin"/>
    <n v="0.16749528125082372"/>
  </r>
  <r>
    <n v="2024"/>
    <x v="1"/>
    <x v="7"/>
    <x v="0"/>
    <x v="2"/>
    <x v="10"/>
    <s v="Benzylpenicillin"/>
    <n v="1.5407194783020118E-2"/>
  </r>
  <r>
    <n v="2024"/>
    <x v="1"/>
    <x v="7"/>
    <x v="0"/>
    <x v="2"/>
    <x v="11"/>
    <s v="Sulfadiazin"/>
    <n v="1.6048E-3"/>
  </r>
  <r>
    <n v="2024"/>
    <x v="1"/>
    <x v="7"/>
    <x v="0"/>
    <x v="2"/>
    <x v="11"/>
    <s v="Sulfadimethoxin"/>
    <n v="6.8333399999999996E-4"/>
  </r>
  <r>
    <n v="2024"/>
    <x v="1"/>
    <x v="7"/>
    <x v="0"/>
    <x v="2"/>
    <x v="11"/>
    <s v="Sulfadimidin"/>
    <n v="3.9487459272120207E-3"/>
  </r>
  <r>
    <n v="2024"/>
    <x v="1"/>
    <x v="7"/>
    <x v="0"/>
    <x v="2"/>
    <x v="11"/>
    <s v="Sulfadoxin"/>
    <n v="2.0853E-3"/>
  </r>
  <r>
    <n v="2024"/>
    <x v="1"/>
    <x v="7"/>
    <x v="0"/>
    <x v="2"/>
    <x v="12"/>
    <s v="Chlortetracyclin"/>
    <n v="1.5277049959241494E-2"/>
  </r>
  <r>
    <n v="2024"/>
    <x v="1"/>
    <x v="7"/>
    <x v="0"/>
    <x v="2"/>
    <x v="12"/>
    <s v="Doxycyclin"/>
    <n v="1.045917885E-2"/>
  </r>
  <r>
    <n v="2024"/>
    <x v="1"/>
    <x v="7"/>
    <x v="0"/>
    <x v="2"/>
    <x v="12"/>
    <s v="Oxytetracyclin"/>
    <n v="7.4370394609274545E-3"/>
  </r>
  <r>
    <n v="2024"/>
    <x v="1"/>
    <x v="7"/>
    <x v="1"/>
    <x v="0"/>
    <x v="0"/>
    <s v="Ceftiofur"/>
    <n v="4.845540643441771E-2"/>
  </r>
  <r>
    <n v="2024"/>
    <x v="1"/>
    <x v="7"/>
    <x v="1"/>
    <x v="0"/>
    <x v="1"/>
    <s v="Cefquinom"/>
    <n v="4.9980611744034151E-3"/>
  </r>
  <r>
    <n v="2024"/>
    <x v="1"/>
    <x v="7"/>
    <x v="1"/>
    <x v="0"/>
    <x v="2"/>
    <s v="Danofloxacin"/>
    <n v="8.1606487104720011E-4"/>
  </r>
  <r>
    <n v="2024"/>
    <x v="1"/>
    <x v="7"/>
    <x v="1"/>
    <x v="0"/>
    <x v="2"/>
    <s v="Enrofloxacin"/>
    <n v="5.9145342982456141E-2"/>
  </r>
  <r>
    <n v="2024"/>
    <x v="1"/>
    <x v="7"/>
    <x v="1"/>
    <x v="0"/>
    <x v="2"/>
    <s v="Marbofloxacin"/>
    <n v="2.5943509058149058E-2"/>
  </r>
  <r>
    <n v="2024"/>
    <x v="1"/>
    <x v="7"/>
    <x v="1"/>
    <x v="0"/>
    <x v="3"/>
    <s v="Colistin"/>
    <n v="7.1465172731954893E-2"/>
  </r>
  <r>
    <n v="2024"/>
    <x v="1"/>
    <x v="7"/>
    <x v="1"/>
    <x v="1"/>
    <x v="4"/>
    <s v="Apramycin"/>
    <n v="7.3882806250000002E-2"/>
  </r>
  <r>
    <n v="2024"/>
    <x v="1"/>
    <x v="7"/>
    <x v="1"/>
    <x v="1"/>
    <x v="4"/>
    <s v="Dihydrostreptomycin"/>
    <n v="0.39473928203089381"/>
  </r>
  <r>
    <n v="2024"/>
    <x v="1"/>
    <x v="7"/>
    <x v="1"/>
    <x v="1"/>
    <x v="4"/>
    <s v="Gentamicin"/>
    <n v="6.196483E-3"/>
  </r>
  <r>
    <n v="2024"/>
    <x v="1"/>
    <x v="7"/>
    <x v="1"/>
    <x v="1"/>
    <x v="4"/>
    <s v="Neomycin"/>
    <n v="5.3731000000000001E-2"/>
  </r>
  <r>
    <n v="2024"/>
    <x v="1"/>
    <x v="7"/>
    <x v="1"/>
    <x v="1"/>
    <x v="4"/>
    <s v="Paromomycin"/>
    <n v="0.26370340038461537"/>
  </r>
  <r>
    <n v="2024"/>
    <x v="1"/>
    <x v="7"/>
    <x v="1"/>
    <x v="1"/>
    <x v="6"/>
    <s v="Florfenicol"/>
    <n v="3.4035909640718565E-2"/>
  </r>
  <r>
    <n v="2024"/>
    <x v="1"/>
    <x v="7"/>
    <x v="1"/>
    <x v="1"/>
    <x v="7"/>
    <s v="Lincomycin"/>
    <n v="2.9104157532889998E-2"/>
  </r>
  <r>
    <n v="2024"/>
    <x v="1"/>
    <x v="7"/>
    <x v="1"/>
    <x v="1"/>
    <x v="8"/>
    <s v="Gamithromycin"/>
    <n v="1.092165E-3"/>
  </r>
  <r>
    <n v="2024"/>
    <x v="1"/>
    <x v="7"/>
    <x v="1"/>
    <x v="1"/>
    <x v="8"/>
    <s v="Tildipirosin"/>
    <n v="1.0039999999999999E-3"/>
  </r>
  <r>
    <n v="2024"/>
    <x v="1"/>
    <x v="7"/>
    <x v="1"/>
    <x v="1"/>
    <x v="8"/>
    <s v="Tulathromycin"/>
    <n v="0.20235192125000001"/>
  </r>
  <r>
    <n v="2024"/>
    <x v="1"/>
    <x v="7"/>
    <x v="1"/>
    <x v="1"/>
    <x v="8"/>
    <s v="Tylosin"/>
    <n v="3.5719800000000003E-2"/>
  </r>
  <r>
    <n v="2024"/>
    <x v="1"/>
    <x v="7"/>
    <x v="1"/>
    <x v="1"/>
    <x v="13"/>
    <s v="Tiamulin"/>
    <n v="6.0772734000000004E-3"/>
  </r>
  <r>
    <n v="2024"/>
    <x v="1"/>
    <x v="7"/>
    <x v="1"/>
    <x v="2"/>
    <x v="4"/>
    <s v="Spectinomycin"/>
    <n v="3.0376501941119998E-2"/>
  </r>
  <r>
    <n v="2024"/>
    <x v="1"/>
    <x v="7"/>
    <x v="1"/>
    <x v="2"/>
    <x v="9"/>
    <s v="Trimethoprim"/>
    <n v="5.2698620500000001E-2"/>
  </r>
  <r>
    <n v="2024"/>
    <x v="1"/>
    <x v="7"/>
    <x v="1"/>
    <x v="2"/>
    <x v="10"/>
    <s v="Amoxicillin"/>
    <n v="3.4741268943015853"/>
  </r>
  <r>
    <n v="2024"/>
    <x v="1"/>
    <x v="7"/>
    <x v="1"/>
    <x v="2"/>
    <x v="10"/>
    <s v="Ampicillin"/>
    <n v="2.41614E-2"/>
  </r>
  <r>
    <n v="2024"/>
    <x v="1"/>
    <x v="7"/>
    <x v="1"/>
    <x v="2"/>
    <x v="10"/>
    <s v="Benzylpenicillin"/>
    <n v="0.23613330583166464"/>
  </r>
  <r>
    <n v="2024"/>
    <x v="1"/>
    <x v="7"/>
    <x v="1"/>
    <x v="2"/>
    <x v="11"/>
    <s v="Sulfadiazin"/>
    <n v="0.20877857119999998"/>
  </r>
  <r>
    <n v="2024"/>
    <x v="1"/>
    <x v="7"/>
    <x v="1"/>
    <x v="2"/>
    <x v="11"/>
    <s v="Sulfadimethoxin"/>
    <n v="1.3541675E-3"/>
  </r>
  <r>
    <n v="2024"/>
    <x v="1"/>
    <x v="7"/>
    <x v="1"/>
    <x v="2"/>
    <x v="11"/>
    <s v="Sulfadimidin"/>
    <n v="4.5627644781992001E-2"/>
  </r>
  <r>
    <n v="2024"/>
    <x v="1"/>
    <x v="7"/>
    <x v="1"/>
    <x v="2"/>
    <x v="11"/>
    <s v="Sulfadoxin"/>
    <n v="7.7370876923076931E-3"/>
  </r>
  <r>
    <n v="2024"/>
    <x v="1"/>
    <x v="7"/>
    <x v="1"/>
    <x v="2"/>
    <x v="12"/>
    <s v="Chlortetracyclin"/>
    <n v="3.7817532597770126E-2"/>
  </r>
  <r>
    <n v="2024"/>
    <x v="1"/>
    <x v="7"/>
    <x v="1"/>
    <x v="2"/>
    <x v="12"/>
    <s v="Doxycyclin"/>
    <n v="3.0048908749999999E-2"/>
  </r>
  <r>
    <n v="2024"/>
    <x v="1"/>
    <x v="7"/>
    <x v="1"/>
    <x v="2"/>
    <x v="12"/>
    <s v="Oxytetracyclin"/>
    <n v="4.5223143604776181E-2"/>
  </r>
  <r>
    <n v="2024"/>
    <x v="1"/>
    <x v="8"/>
    <x v="0"/>
    <x v="0"/>
    <x v="0"/>
    <s v="Ceftiofur"/>
    <n v="9.0000000000000006E-5"/>
  </r>
  <r>
    <n v="2024"/>
    <x v="1"/>
    <x v="8"/>
    <x v="0"/>
    <x v="0"/>
    <x v="1"/>
    <s v="Cefquinom"/>
    <n v="7.0778793540000019E-5"/>
  </r>
  <r>
    <n v="2024"/>
    <x v="1"/>
    <x v="8"/>
    <x v="0"/>
    <x v="0"/>
    <x v="2"/>
    <s v="Danofloxacin"/>
    <n v="4.7512184700000006E-5"/>
  </r>
  <r>
    <n v="2024"/>
    <x v="1"/>
    <x v="8"/>
    <x v="0"/>
    <x v="0"/>
    <x v="2"/>
    <s v="Enrofloxacin"/>
    <n v="1.57165E-3"/>
  </r>
  <r>
    <n v="2024"/>
    <x v="1"/>
    <x v="8"/>
    <x v="0"/>
    <x v="0"/>
    <x v="2"/>
    <s v="Marbofloxacin"/>
    <n v="7.1708000000000004E-4"/>
  </r>
  <r>
    <n v="2024"/>
    <x v="1"/>
    <x v="8"/>
    <x v="0"/>
    <x v="0"/>
    <x v="3"/>
    <s v="Colistin"/>
    <n v="0.11914635916923078"/>
  </r>
  <r>
    <n v="2024"/>
    <x v="1"/>
    <x v="8"/>
    <x v="0"/>
    <x v="1"/>
    <x v="4"/>
    <s v="Apramycin"/>
    <n v="4.2977137500000004E-3"/>
  </r>
  <r>
    <n v="2024"/>
    <x v="1"/>
    <x v="8"/>
    <x v="0"/>
    <x v="1"/>
    <x v="4"/>
    <s v="Dihydrostreptomycin"/>
    <n v="1.4801137643460002E-4"/>
  </r>
  <r>
    <n v="2024"/>
    <x v="1"/>
    <x v="8"/>
    <x v="0"/>
    <x v="1"/>
    <x v="4"/>
    <s v="Gentamicin"/>
    <n v="1.4449999999999999E-4"/>
  </r>
  <r>
    <n v="2024"/>
    <x v="1"/>
    <x v="8"/>
    <x v="0"/>
    <x v="1"/>
    <x v="4"/>
    <s v="Neomycin"/>
    <n v="5.22795E-2"/>
  </r>
  <r>
    <n v="2024"/>
    <x v="1"/>
    <x v="8"/>
    <x v="0"/>
    <x v="1"/>
    <x v="4"/>
    <s v="Paromomycin"/>
    <n v="1.6750000000000001E-3"/>
  </r>
  <r>
    <n v="2024"/>
    <x v="1"/>
    <x v="8"/>
    <x v="0"/>
    <x v="1"/>
    <x v="6"/>
    <s v="Florfenicol"/>
    <n v="7.7283500000000002E-3"/>
  </r>
  <r>
    <n v="2024"/>
    <x v="1"/>
    <x v="8"/>
    <x v="0"/>
    <x v="1"/>
    <x v="7"/>
    <s v="Lincomycin"/>
    <n v="1.9531620599437638E-2"/>
  </r>
  <r>
    <n v="2024"/>
    <x v="1"/>
    <x v="8"/>
    <x v="0"/>
    <x v="1"/>
    <x v="8"/>
    <s v="Tildipirosin"/>
    <n v="1.4836800000000001E-4"/>
  </r>
  <r>
    <n v="2024"/>
    <x v="1"/>
    <x v="8"/>
    <x v="0"/>
    <x v="1"/>
    <x v="8"/>
    <s v="Tilmicosin"/>
    <n v="1.9205219000000001E-4"/>
  </r>
  <r>
    <n v="2024"/>
    <x v="1"/>
    <x v="8"/>
    <x v="0"/>
    <x v="1"/>
    <x v="8"/>
    <s v="Tulathromycin"/>
    <n v="2.0616800000000002E-3"/>
  </r>
  <r>
    <n v="2024"/>
    <x v="1"/>
    <x v="8"/>
    <x v="0"/>
    <x v="1"/>
    <x v="8"/>
    <s v="Tylosin"/>
    <n v="0.1255618337904762"/>
  </r>
  <r>
    <n v="2024"/>
    <x v="1"/>
    <x v="8"/>
    <x v="0"/>
    <x v="1"/>
    <x v="13"/>
    <s v="Tiamulin"/>
    <n v="5.1253881960000004E-2"/>
  </r>
  <r>
    <n v="2024"/>
    <x v="1"/>
    <x v="8"/>
    <x v="0"/>
    <x v="2"/>
    <x v="4"/>
    <s v="Spectinomycin"/>
    <n v="7.5394926475447271E-3"/>
  </r>
  <r>
    <n v="2024"/>
    <x v="1"/>
    <x v="8"/>
    <x v="0"/>
    <x v="2"/>
    <x v="9"/>
    <s v="Trimethoprim"/>
    <n v="1.1116009362168068E-2"/>
  </r>
  <r>
    <n v="2024"/>
    <x v="1"/>
    <x v="8"/>
    <x v="0"/>
    <x v="2"/>
    <x v="10"/>
    <s v="Amoxicillin"/>
    <n v="1.1862391347411751"/>
  </r>
  <r>
    <n v="2024"/>
    <x v="1"/>
    <x v="8"/>
    <x v="0"/>
    <x v="2"/>
    <x v="10"/>
    <s v="Ampicillin"/>
    <n v="8.6600000000000002E-4"/>
  </r>
  <r>
    <n v="2024"/>
    <x v="1"/>
    <x v="8"/>
    <x v="0"/>
    <x v="2"/>
    <x v="10"/>
    <s v="Benzylpenicillin"/>
    <n v="5.9084070531653984E-3"/>
  </r>
  <r>
    <n v="2024"/>
    <x v="1"/>
    <x v="8"/>
    <x v="0"/>
    <x v="2"/>
    <x v="11"/>
    <s v="Sulfadiazin"/>
    <n v="4.5063509504000003E-2"/>
  </r>
  <r>
    <n v="2024"/>
    <x v="1"/>
    <x v="8"/>
    <x v="0"/>
    <x v="2"/>
    <x v="11"/>
    <s v="Sulfadimethoxin"/>
    <n v="7.7328096870059749E-3"/>
  </r>
  <r>
    <n v="2024"/>
    <x v="1"/>
    <x v="8"/>
    <x v="0"/>
    <x v="2"/>
    <x v="11"/>
    <s v="Sulfadimidin"/>
    <n v="4.1846137965760007E-3"/>
  </r>
  <r>
    <n v="2024"/>
    <x v="1"/>
    <x v="8"/>
    <x v="0"/>
    <x v="2"/>
    <x v="11"/>
    <s v="Sulfadoxin"/>
    <n v="7.4850000000000003E-4"/>
  </r>
  <r>
    <n v="2024"/>
    <x v="1"/>
    <x v="8"/>
    <x v="0"/>
    <x v="2"/>
    <x v="12"/>
    <s v="Chlortetracyclin"/>
    <n v="0.12850134731727555"/>
  </r>
  <r>
    <n v="2024"/>
    <x v="1"/>
    <x v="8"/>
    <x v="0"/>
    <x v="2"/>
    <x v="12"/>
    <s v="Doxycyclin"/>
    <n v="0.22386412189335841"/>
  </r>
  <r>
    <n v="2024"/>
    <x v="1"/>
    <x v="8"/>
    <x v="0"/>
    <x v="2"/>
    <x v="12"/>
    <s v="Oxytetracyclin"/>
    <n v="3.4817772450419998E-3"/>
  </r>
  <r>
    <n v="2024"/>
    <x v="1"/>
    <x v="8"/>
    <x v="0"/>
    <x v="2"/>
    <x v="12"/>
    <s v="Tetracyclin"/>
    <n v="1.5711796085714286E-2"/>
  </r>
  <r>
    <n v="2024"/>
    <x v="1"/>
    <x v="8"/>
    <x v="1"/>
    <x v="0"/>
    <x v="0"/>
    <s v="Ceftiofur"/>
    <n v="3.4982217746399999E-3"/>
  </r>
  <r>
    <n v="2024"/>
    <x v="1"/>
    <x v="8"/>
    <x v="1"/>
    <x v="0"/>
    <x v="1"/>
    <s v="Cefquinom"/>
    <n v="2.8750790959800009E-3"/>
  </r>
  <r>
    <n v="2024"/>
    <x v="1"/>
    <x v="8"/>
    <x v="1"/>
    <x v="0"/>
    <x v="2"/>
    <s v="Danofloxacin"/>
    <n v="4.8574957252500001E-4"/>
  </r>
  <r>
    <n v="2024"/>
    <x v="1"/>
    <x v="8"/>
    <x v="1"/>
    <x v="0"/>
    <x v="2"/>
    <s v="Enrofloxacin"/>
    <n v="4.3248873030303031E-2"/>
  </r>
  <r>
    <n v="2024"/>
    <x v="1"/>
    <x v="8"/>
    <x v="1"/>
    <x v="0"/>
    <x v="2"/>
    <s v="Marbofloxacin"/>
    <n v="5.1521112498029945E-2"/>
  </r>
  <r>
    <n v="2024"/>
    <x v="1"/>
    <x v="8"/>
    <x v="1"/>
    <x v="0"/>
    <x v="3"/>
    <s v="Colistin"/>
    <n v="3.5778198909999999"/>
  </r>
  <r>
    <n v="2024"/>
    <x v="1"/>
    <x v="8"/>
    <x v="1"/>
    <x v="1"/>
    <x v="4"/>
    <s v="Apramycin"/>
    <n v="0.69557677062500001"/>
  </r>
  <r>
    <n v="2024"/>
    <x v="1"/>
    <x v="8"/>
    <x v="1"/>
    <x v="1"/>
    <x v="4"/>
    <s v="Dihydrostreptomycin"/>
    <n v="5.3147586286724996E-3"/>
  </r>
  <r>
    <n v="2024"/>
    <x v="1"/>
    <x v="8"/>
    <x v="1"/>
    <x v="1"/>
    <x v="4"/>
    <s v="Gentamicin"/>
    <n v="2.3800000000000001E-4"/>
  </r>
  <r>
    <n v="2024"/>
    <x v="1"/>
    <x v="8"/>
    <x v="1"/>
    <x v="1"/>
    <x v="4"/>
    <s v="Neomycin"/>
    <n v="2.4539097999999999"/>
  </r>
  <r>
    <n v="2024"/>
    <x v="1"/>
    <x v="8"/>
    <x v="1"/>
    <x v="1"/>
    <x v="4"/>
    <s v="Paromomycin"/>
    <n v="3.6028999999999999E-2"/>
  </r>
  <r>
    <n v="2024"/>
    <x v="1"/>
    <x v="8"/>
    <x v="1"/>
    <x v="1"/>
    <x v="6"/>
    <s v="Florfenicol"/>
    <n v="0.32607402000000002"/>
  </r>
  <r>
    <n v="2024"/>
    <x v="1"/>
    <x v="8"/>
    <x v="1"/>
    <x v="1"/>
    <x v="6"/>
    <s v="Thiamphenicol"/>
    <n v="4.2749999999999997E-6"/>
  </r>
  <r>
    <n v="2024"/>
    <x v="1"/>
    <x v="8"/>
    <x v="1"/>
    <x v="1"/>
    <x v="7"/>
    <s v="Lincomycin"/>
    <n v="0.42460698407831449"/>
  </r>
  <r>
    <n v="2024"/>
    <x v="1"/>
    <x v="8"/>
    <x v="1"/>
    <x v="1"/>
    <x v="8"/>
    <s v="Gamithromycin"/>
    <n v="3.0194999999999999E-4"/>
  </r>
  <r>
    <n v="2024"/>
    <x v="1"/>
    <x v="8"/>
    <x v="1"/>
    <x v="1"/>
    <x v="8"/>
    <s v="Tildipirosin"/>
    <n v="2.479008E-3"/>
  </r>
  <r>
    <n v="2024"/>
    <x v="1"/>
    <x v="8"/>
    <x v="1"/>
    <x v="1"/>
    <x v="8"/>
    <s v="Tilmicosin"/>
    <n v="0.32593596312599998"/>
  </r>
  <r>
    <n v="2024"/>
    <x v="1"/>
    <x v="8"/>
    <x v="1"/>
    <x v="1"/>
    <x v="8"/>
    <s v="Tulathromycin"/>
    <n v="4.92359645E-2"/>
  </r>
  <r>
    <n v="2024"/>
    <x v="1"/>
    <x v="8"/>
    <x v="1"/>
    <x v="1"/>
    <x v="8"/>
    <s v="Tylosin"/>
    <n v="2.592914468888889"/>
  </r>
  <r>
    <n v="2024"/>
    <x v="1"/>
    <x v="8"/>
    <x v="1"/>
    <x v="1"/>
    <x v="13"/>
    <s v="Tiamulin"/>
    <n v="0.94819076190238094"/>
  </r>
  <r>
    <n v="2024"/>
    <x v="1"/>
    <x v="8"/>
    <x v="1"/>
    <x v="2"/>
    <x v="4"/>
    <s v="Spectinomycin"/>
    <n v="0.24616146153291682"/>
  </r>
  <r>
    <n v="2024"/>
    <x v="1"/>
    <x v="8"/>
    <x v="1"/>
    <x v="2"/>
    <x v="9"/>
    <s v="Trimethoprim"/>
    <n v="0.42050652800440175"/>
  </r>
  <r>
    <n v="2024"/>
    <x v="1"/>
    <x v="8"/>
    <x v="1"/>
    <x v="2"/>
    <x v="10"/>
    <s v="Amoxicillin"/>
    <n v="51.105246253541971"/>
  </r>
  <r>
    <n v="2024"/>
    <x v="1"/>
    <x v="8"/>
    <x v="1"/>
    <x v="2"/>
    <x v="10"/>
    <s v="Ampicillin"/>
    <n v="6.5235779999999993E-2"/>
  </r>
  <r>
    <n v="2024"/>
    <x v="1"/>
    <x v="8"/>
    <x v="1"/>
    <x v="2"/>
    <x v="10"/>
    <s v="Benzylpenicillin"/>
    <n v="0.12213141634206984"/>
  </r>
  <r>
    <n v="2024"/>
    <x v="1"/>
    <x v="8"/>
    <x v="1"/>
    <x v="2"/>
    <x v="11"/>
    <s v="Sulfadiazin"/>
    <n v="1.9340853867384944"/>
  </r>
  <r>
    <n v="2024"/>
    <x v="1"/>
    <x v="8"/>
    <x v="1"/>
    <x v="2"/>
    <x v="11"/>
    <s v="Sulfadimethoxin"/>
    <n v="0.12948079307016114"/>
  </r>
  <r>
    <n v="2024"/>
    <x v="1"/>
    <x v="8"/>
    <x v="1"/>
    <x v="2"/>
    <x v="11"/>
    <s v="Sulfadimidin"/>
    <n v="2.7242182558960003E-2"/>
  </r>
  <r>
    <n v="2024"/>
    <x v="1"/>
    <x v="8"/>
    <x v="1"/>
    <x v="2"/>
    <x v="11"/>
    <s v="Sulfadoxin"/>
    <n v="3.8452999999999998E-3"/>
  </r>
  <r>
    <n v="2024"/>
    <x v="1"/>
    <x v="8"/>
    <x v="1"/>
    <x v="2"/>
    <x v="11"/>
    <s v="Sulfamethoxazol"/>
    <n v="1.0874E-2"/>
  </r>
  <r>
    <n v="2024"/>
    <x v="1"/>
    <x v="8"/>
    <x v="1"/>
    <x v="2"/>
    <x v="12"/>
    <s v="Chlortetracyclin"/>
    <n v="1.511920468201819"/>
  </r>
  <r>
    <n v="2024"/>
    <x v="1"/>
    <x v="8"/>
    <x v="1"/>
    <x v="2"/>
    <x v="12"/>
    <s v="Doxycyclin"/>
    <n v="10.960869527354697"/>
  </r>
  <r>
    <n v="2024"/>
    <x v="1"/>
    <x v="8"/>
    <x v="1"/>
    <x v="2"/>
    <x v="12"/>
    <s v="Oxytetracyclin"/>
    <n v="4.3849507483319998E-2"/>
  </r>
  <r>
    <n v="2024"/>
    <x v="1"/>
    <x v="8"/>
    <x v="1"/>
    <x v="2"/>
    <x v="12"/>
    <s v="Tetracyclin"/>
    <n v="0.17746400380952382"/>
  </r>
  <r>
    <n v="2024"/>
    <x v="1"/>
    <x v="9"/>
    <x v="0"/>
    <x v="0"/>
    <x v="0"/>
    <s v="Ceftiofur"/>
    <n v="6.6258932154666662E-5"/>
  </r>
  <r>
    <n v="2024"/>
    <x v="1"/>
    <x v="9"/>
    <x v="0"/>
    <x v="0"/>
    <x v="1"/>
    <s v="Cefquinom"/>
    <n v="1.8274473049000004E-4"/>
  </r>
  <r>
    <n v="2024"/>
    <x v="1"/>
    <x v="9"/>
    <x v="0"/>
    <x v="0"/>
    <x v="2"/>
    <s v="Danofloxacin"/>
    <n v="1.6754296710000001E-4"/>
  </r>
  <r>
    <n v="2024"/>
    <x v="1"/>
    <x v="9"/>
    <x v="0"/>
    <x v="0"/>
    <x v="2"/>
    <s v="Enrofloxacin"/>
    <n v="3.1452199999999998E-3"/>
  </r>
  <r>
    <n v="2024"/>
    <x v="1"/>
    <x v="9"/>
    <x v="0"/>
    <x v="0"/>
    <x v="2"/>
    <s v="Marbofloxacin"/>
    <n v="1.14522E-3"/>
  </r>
  <r>
    <n v="2024"/>
    <x v="1"/>
    <x v="9"/>
    <x v="0"/>
    <x v="0"/>
    <x v="3"/>
    <s v="Colistin"/>
    <n v="1.534639E-2"/>
  </r>
  <r>
    <n v="2024"/>
    <x v="1"/>
    <x v="9"/>
    <x v="0"/>
    <x v="1"/>
    <x v="4"/>
    <s v="Dihydrostreptomycin"/>
    <n v="3.9359536649999992E-5"/>
  </r>
  <r>
    <n v="2024"/>
    <x v="1"/>
    <x v="9"/>
    <x v="0"/>
    <x v="1"/>
    <x v="4"/>
    <s v="Gentamicin"/>
    <n v="3.4E-5"/>
  </r>
  <r>
    <n v="2024"/>
    <x v="1"/>
    <x v="9"/>
    <x v="0"/>
    <x v="1"/>
    <x v="4"/>
    <s v="Neomycin"/>
    <n v="3.3884224999999997E-2"/>
  </r>
  <r>
    <n v="2024"/>
    <x v="1"/>
    <x v="9"/>
    <x v="0"/>
    <x v="1"/>
    <x v="4"/>
    <s v="Paromomycin"/>
    <n v="2.0000000000000001E-4"/>
  </r>
  <r>
    <n v="2024"/>
    <x v="1"/>
    <x v="9"/>
    <x v="0"/>
    <x v="1"/>
    <x v="6"/>
    <s v="Florfenicol"/>
    <n v="4.1097309999999998E-2"/>
  </r>
  <r>
    <n v="2024"/>
    <x v="1"/>
    <x v="9"/>
    <x v="0"/>
    <x v="1"/>
    <x v="7"/>
    <s v="Lincomycin"/>
    <n v="9.7956535066154024E-2"/>
  </r>
  <r>
    <n v="2024"/>
    <x v="1"/>
    <x v="9"/>
    <x v="0"/>
    <x v="1"/>
    <x v="8"/>
    <s v="Gamithromycin"/>
    <n v="6.3600000000000001E-5"/>
  </r>
  <r>
    <n v="2024"/>
    <x v="1"/>
    <x v="9"/>
    <x v="0"/>
    <x v="1"/>
    <x v="8"/>
    <s v="Tildipirosin"/>
    <n v="5.1223428571428576E-4"/>
  </r>
  <r>
    <n v="2024"/>
    <x v="1"/>
    <x v="9"/>
    <x v="0"/>
    <x v="1"/>
    <x v="8"/>
    <s v="Tilmicosin"/>
    <n v="3.85205219E-3"/>
  </r>
  <r>
    <n v="2024"/>
    <x v="1"/>
    <x v="9"/>
    <x v="0"/>
    <x v="1"/>
    <x v="8"/>
    <s v="Tulathromycin"/>
    <n v="3.1650966666666664E-3"/>
  </r>
  <r>
    <n v="2024"/>
    <x v="1"/>
    <x v="9"/>
    <x v="0"/>
    <x v="1"/>
    <x v="8"/>
    <s v="Tylosin"/>
    <n v="0.462123589117647"/>
  </r>
  <r>
    <n v="2024"/>
    <x v="1"/>
    <x v="9"/>
    <x v="0"/>
    <x v="1"/>
    <x v="13"/>
    <s v="Tiamulin"/>
    <n v="0.11177393650499999"/>
  </r>
  <r>
    <n v="2024"/>
    <x v="1"/>
    <x v="9"/>
    <x v="0"/>
    <x v="2"/>
    <x v="4"/>
    <s v="Spectinomycin"/>
    <n v="1.4227889440079999E-2"/>
  </r>
  <r>
    <n v="2024"/>
    <x v="1"/>
    <x v="9"/>
    <x v="0"/>
    <x v="2"/>
    <x v="9"/>
    <s v="Trimethoprim"/>
    <n v="1.4379286334440753E-2"/>
  </r>
  <r>
    <n v="2024"/>
    <x v="1"/>
    <x v="9"/>
    <x v="0"/>
    <x v="2"/>
    <x v="10"/>
    <s v="Amoxicillin"/>
    <n v="1.8708537671383643"/>
  </r>
  <r>
    <n v="2024"/>
    <x v="1"/>
    <x v="9"/>
    <x v="0"/>
    <x v="2"/>
    <x v="10"/>
    <s v="Ampicillin"/>
    <n v="1.2410873664E-4"/>
  </r>
  <r>
    <n v="2024"/>
    <x v="1"/>
    <x v="9"/>
    <x v="0"/>
    <x v="2"/>
    <x v="10"/>
    <s v="Benzylpenicillin"/>
    <n v="4.0272462106955988E-2"/>
  </r>
  <r>
    <n v="2024"/>
    <x v="1"/>
    <x v="9"/>
    <x v="0"/>
    <x v="2"/>
    <x v="10"/>
    <s v="Cloxacillin"/>
    <n v="1.4999142600000001E-6"/>
  </r>
  <r>
    <n v="2024"/>
    <x v="1"/>
    <x v="9"/>
    <x v="0"/>
    <x v="2"/>
    <x v="11"/>
    <s v="Sulfadiazin"/>
    <n v="5.5011183999999998E-2"/>
  </r>
  <r>
    <n v="2024"/>
    <x v="1"/>
    <x v="9"/>
    <x v="0"/>
    <x v="2"/>
    <x v="11"/>
    <s v="Sulfadimethoxin"/>
    <n v="9.7758254107142856E-3"/>
  </r>
  <r>
    <n v="2024"/>
    <x v="1"/>
    <x v="9"/>
    <x v="0"/>
    <x v="2"/>
    <x v="11"/>
    <s v="Sulfadimidin"/>
    <n v="1.5099663037822222E-2"/>
  </r>
  <r>
    <n v="2024"/>
    <x v="1"/>
    <x v="9"/>
    <x v="0"/>
    <x v="2"/>
    <x v="11"/>
    <s v="Sulfadoxin"/>
    <n v="1.7279000000000001E-3"/>
  </r>
  <r>
    <n v="2024"/>
    <x v="1"/>
    <x v="9"/>
    <x v="0"/>
    <x v="2"/>
    <x v="11"/>
    <s v="Sulfamethoxazol"/>
    <n v="2.2810399999999998E-3"/>
  </r>
  <r>
    <n v="2024"/>
    <x v="1"/>
    <x v="9"/>
    <x v="0"/>
    <x v="2"/>
    <x v="12"/>
    <s v="Chlortetracyclin"/>
    <n v="0.1962924808636092"/>
  </r>
  <r>
    <n v="2024"/>
    <x v="1"/>
    <x v="9"/>
    <x v="0"/>
    <x v="2"/>
    <x v="12"/>
    <s v="Doxycyclin"/>
    <n v="0.77498462861000006"/>
  </r>
  <r>
    <n v="2024"/>
    <x v="1"/>
    <x v="9"/>
    <x v="0"/>
    <x v="2"/>
    <x v="12"/>
    <s v="Oxytetracyclin"/>
    <n v="1.547751134327E-2"/>
  </r>
  <r>
    <n v="2024"/>
    <x v="1"/>
    <x v="9"/>
    <x v="0"/>
    <x v="2"/>
    <x v="12"/>
    <s v="Tetracyclin"/>
    <n v="6.2277333691919193E-2"/>
  </r>
  <r>
    <n v="2024"/>
    <x v="1"/>
    <x v="9"/>
    <x v="1"/>
    <x v="0"/>
    <x v="0"/>
    <s v="Ceftiofur"/>
    <n v="2.0075501301426513E-3"/>
  </r>
  <r>
    <n v="2024"/>
    <x v="1"/>
    <x v="9"/>
    <x v="1"/>
    <x v="0"/>
    <x v="1"/>
    <s v="Cefquinom"/>
    <n v="2.7022698339000005E-3"/>
  </r>
  <r>
    <n v="2024"/>
    <x v="1"/>
    <x v="9"/>
    <x v="1"/>
    <x v="0"/>
    <x v="2"/>
    <s v="Danofloxacin"/>
    <n v="4.0387607572170007E-3"/>
  </r>
  <r>
    <n v="2024"/>
    <x v="1"/>
    <x v="9"/>
    <x v="1"/>
    <x v="0"/>
    <x v="2"/>
    <s v="Enrofloxacin"/>
    <n v="0.109836225"/>
  </r>
  <r>
    <n v="2024"/>
    <x v="1"/>
    <x v="9"/>
    <x v="1"/>
    <x v="0"/>
    <x v="2"/>
    <s v="Marbofloxacin"/>
    <n v="4.7934919999999999E-2"/>
  </r>
  <r>
    <n v="2024"/>
    <x v="1"/>
    <x v="9"/>
    <x v="1"/>
    <x v="0"/>
    <x v="3"/>
    <s v="Colistin"/>
    <n v="0.70179459958913859"/>
  </r>
  <r>
    <n v="2024"/>
    <x v="1"/>
    <x v="9"/>
    <x v="1"/>
    <x v="1"/>
    <x v="4"/>
    <s v="Apramycin"/>
    <n v="5.609406477272727E-2"/>
  </r>
  <r>
    <n v="2024"/>
    <x v="1"/>
    <x v="9"/>
    <x v="1"/>
    <x v="1"/>
    <x v="4"/>
    <s v="Dihydrostreptomycin"/>
    <n v="1.0162890423E-3"/>
  </r>
  <r>
    <n v="2024"/>
    <x v="1"/>
    <x v="9"/>
    <x v="1"/>
    <x v="1"/>
    <x v="4"/>
    <s v="Gentamicin"/>
    <n v="1.7E-5"/>
  </r>
  <r>
    <n v="2024"/>
    <x v="1"/>
    <x v="9"/>
    <x v="1"/>
    <x v="1"/>
    <x v="4"/>
    <s v="Kanamycin"/>
    <n v="2.7895686E-6"/>
  </r>
  <r>
    <n v="2024"/>
    <x v="1"/>
    <x v="9"/>
    <x v="1"/>
    <x v="1"/>
    <x v="4"/>
    <s v="Neomycin"/>
    <n v="0.51337783333333331"/>
  </r>
  <r>
    <n v="2024"/>
    <x v="1"/>
    <x v="9"/>
    <x v="1"/>
    <x v="1"/>
    <x v="4"/>
    <s v="Paromomycin"/>
    <n v="5.0000000000000002E-5"/>
  </r>
  <r>
    <n v="2024"/>
    <x v="1"/>
    <x v="9"/>
    <x v="1"/>
    <x v="1"/>
    <x v="5"/>
    <s v="Cefalexin"/>
    <n v="5.1908220000000005E-6"/>
  </r>
  <r>
    <n v="2024"/>
    <x v="1"/>
    <x v="9"/>
    <x v="1"/>
    <x v="1"/>
    <x v="6"/>
    <s v="Florfenicol"/>
    <n v="0.72444074999999997"/>
  </r>
  <r>
    <n v="2024"/>
    <x v="1"/>
    <x v="9"/>
    <x v="1"/>
    <x v="1"/>
    <x v="6"/>
    <s v="Thiamphenicol"/>
    <n v="4.2749999999999997E-6"/>
  </r>
  <r>
    <n v="2024"/>
    <x v="1"/>
    <x v="9"/>
    <x v="1"/>
    <x v="1"/>
    <x v="7"/>
    <s v="Lincomycin"/>
    <n v="2.8429704654781558"/>
  </r>
  <r>
    <n v="2024"/>
    <x v="1"/>
    <x v="9"/>
    <x v="1"/>
    <x v="1"/>
    <x v="8"/>
    <s v="Gamithromycin"/>
    <n v="3.8204999999999999E-4"/>
  </r>
  <r>
    <n v="2024"/>
    <x v="1"/>
    <x v="9"/>
    <x v="1"/>
    <x v="1"/>
    <x v="8"/>
    <s v="Tildipirosin"/>
    <n v="6.3691971428571428E-3"/>
  </r>
  <r>
    <n v="2024"/>
    <x v="1"/>
    <x v="9"/>
    <x v="1"/>
    <x v="1"/>
    <x v="8"/>
    <s v="Tilmicosin"/>
    <n v="7.3767098197999995E-2"/>
  </r>
  <r>
    <n v="2024"/>
    <x v="1"/>
    <x v="9"/>
    <x v="1"/>
    <x v="1"/>
    <x v="8"/>
    <s v="Tulathromycin"/>
    <n v="5.3178281666666667E-2"/>
  </r>
  <r>
    <n v="2024"/>
    <x v="1"/>
    <x v="9"/>
    <x v="1"/>
    <x v="1"/>
    <x v="8"/>
    <s v="Tylosin"/>
    <n v="16.798159890734112"/>
  </r>
  <r>
    <n v="2024"/>
    <x v="1"/>
    <x v="9"/>
    <x v="1"/>
    <x v="1"/>
    <x v="13"/>
    <s v="Tiamulin"/>
    <n v="4.1050961742655003"/>
  </r>
  <r>
    <n v="2024"/>
    <x v="1"/>
    <x v="9"/>
    <x v="1"/>
    <x v="2"/>
    <x v="4"/>
    <s v="Spectinomycin"/>
    <n v="0.33953984125267322"/>
  </r>
  <r>
    <n v="2024"/>
    <x v="1"/>
    <x v="9"/>
    <x v="1"/>
    <x v="2"/>
    <x v="9"/>
    <s v="Trimethoprim"/>
    <n v="0.25112236667353266"/>
  </r>
  <r>
    <n v="2024"/>
    <x v="1"/>
    <x v="9"/>
    <x v="1"/>
    <x v="2"/>
    <x v="10"/>
    <s v="Amoxicillin"/>
    <n v="52.615924510141546"/>
  </r>
  <r>
    <n v="2024"/>
    <x v="1"/>
    <x v="9"/>
    <x v="1"/>
    <x v="2"/>
    <x v="10"/>
    <s v="Ampicillin"/>
    <n v="8.0018399999999996E-3"/>
  </r>
  <r>
    <n v="2024"/>
    <x v="1"/>
    <x v="9"/>
    <x v="1"/>
    <x v="2"/>
    <x v="10"/>
    <s v="Benzylpenicillin"/>
    <n v="1.0080284614232897"/>
  </r>
  <r>
    <n v="2024"/>
    <x v="1"/>
    <x v="9"/>
    <x v="1"/>
    <x v="2"/>
    <x v="11"/>
    <s v="Sulfadiazin"/>
    <n v="0.95940595136000006"/>
  </r>
  <r>
    <n v="2024"/>
    <x v="1"/>
    <x v="9"/>
    <x v="1"/>
    <x v="2"/>
    <x v="11"/>
    <s v="Sulfadimethoxin"/>
    <n v="0.10383088745714286"/>
  </r>
  <r>
    <n v="2024"/>
    <x v="1"/>
    <x v="9"/>
    <x v="1"/>
    <x v="2"/>
    <x v="11"/>
    <s v="Sulfadimidin"/>
    <n v="0.15363564915940001"/>
  </r>
  <r>
    <n v="2024"/>
    <x v="1"/>
    <x v="9"/>
    <x v="1"/>
    <x v="2"/>
    <x v="11"/>
    <s v="Sulfadoxin"/>
    <n v="0.10898996666666667"/>
  </r>
  <r>
    <n v="2024"/>
    <x v="1"/>
    <x v="9"/>
    <x v="1"/>
    <x v="2"/>
    <x v="11"/>
    <s v="Sulfamethoxazol"/>
    <n v="4.0000000000000001E-3"/>
  </r>
  <r>
    <n v="2024"/>
    <x v="1"/>
    <x v="9"/>
    <x v="1"/>
    <x v="2"/>
    <x v="12"/>
    <s v="Chlortetracyclin"/>
    <n v="3.2870120570778476"/>
  </r>
  <r>
    <n v="2024"/>
    <x v="1"/>
    <x v="9"/>
    <x v="1"/>
    <x v="2"/>
    <x v="12"/>
    <s v="Doxycyclin"/>
    <n v="26.3107859714856"/>
  </r>
  <r>
    <n v="2024"/>
    <x v="1"/>
    <x v="9"/>
    <x v="1"/>
    <x v="2"/>
    <x v="12"/>
    <s v="Oxytetracyclin"/>
    <n v="0.24147448419001666"/>
  </r>
  <r>
    <n v="2024"/>
    <x v="1"/>
    <x v="9"/>
    <x v="1"/>
    <x v="2"/>
    <x v="12"/>
    <s v="Tetracyclin"/>
    <n v="0.30877615353535354"/>
  </r>
  <r>
    <n v="2024"/>
    <x v="1"/>
    <x v="10"/>
    <x v="0"/>
    <x v="1"/>
    <x v="8"/>
    <s v="Tildipirosin"/>
    <n v="1.296E-5"/>
  </r>
  <r>
    <n v="2024"/>
    <x v="1"/>
    <x v="10"/>
    <x v="0"/>
    <x v="2"/>
    <x v="10"/>
    <s v="Amoxicillin"/>
    <n v="2.2446685799999999E-3"/>
  </r>
  <r>
    <n v="2024"/>
    <x v="1"/>
    <x v="10"/>
    <x v="0"/>
    <x v="2"/>
    <x v="12"/>
    <s v="Chlortetracyclin"/>
    <n v="2.7820248000000004E-3"/>
  </r>
  <r>
    <n v="2024"/>
    <x v="1"/>
    <x v="11"/>
    <x v="0"/>
    <x v="0"/>
    <x v="0"/>
    <s v="Ceftiofur"/>
    <n v="1.3532100930000002E-3"/>
  </r>
  <r>
    <n v="2024"/>
    <x v="1"/>
    <x v="11"/>
    <x v="0"/>
    <x v="0"/>
    <x v="1"/>
    <s v="Cefquinom"/>
    <n v="1.0363055430000002E-4"/>
  </r>
  <r>
    <n v="2024"/>
    <x v="1"/>
    <x v="11"/>
    <x v="0"/>
    <x v="0"/>
    <x v="2"/>
    <s v="Danofloxacin"/>
    <n v="1.2253142370000002E-4"/>
  </r>
  <r>
    <n v="2024"/>
    <x v="1"/>
    <x v="11"/>
    <x v="0"/>
    <x v="0"/>
    <x v="2"/>
    <s v="Enrofloxacin"/>
    <n v="5.695547058823529E-4"/>
  </r>
  <r>
    <n v="2024"/>
    <x v="1"/>
    <x v="11"/>
    <x v="0"/>
    <x v="0"/>
    <x v="2"/>
    <s v="Marbofloxacin"/>
    <n v="1.85626E-3"/>
  </r>
  <r>
    <n v="2024"/>
    <x v="1"/>
    <x v="11"/>
    <x v="0"/>
    <x v="0"/>
    <x v="3"/>
    <s v="Colistin"/>
    <n v="9.9600000000000001E-3"/>
  </r>
  <r>
    <n v="2024"/>
    <x v="1"/>
    <x v="11"/>
    <x v="0"/>
    <x v="1"/>
    <x v="4"/>
    <s v="Dihydrostreptomycin"/>
    <n v="1.6849518966E-5"/>
  </r>
  <r>
    <n v="2024"/>
    <x v="1"/>
    <x v="11"/>
    <x v="0"/>
    <x v="1"/>
    <x v="4"/>
    <s v="Neomycin"/>
    <n v="2.761365E-2"/>
  </r>
  <r>
    <n v="2024"/>
    <x v="1"/>
    <x v="11"/>
    <x v="0"/>
    <x v="1"/>
    <x v="6"/>
    <s v="Florfenicol"/>
    <n v="1.077786E-2"/>
  </r>
  <r>
    <n v="2024"/>
    <x v="1"/>
    <x v="11"/>
    <x v="0"/>
    <x v="1"/>
    <x v="7"/>
    <s v="Lincomycin"/>
    <n v="3.2329353685440002E-2"/>
  </r>
  <r>
    <n v="2024"/>
    <x v="1"/>
    <x v="11"/>
    <x v="0"/>
    <x v="1"/>
    <x v="8"/>
    <s v="Gamithromycin"/>
    <n v="1.5254999999999999E-4"/>
  </r>
  <r>
    <n v="2024"/>
    <x v="1"/>
    <x v="11"/>
    <x v="0"/>
    <x v="1"/>
    <x v="8"/>
    <s v="Tildipirosin"/>
    <n v="1.0328E-4"/>
  </r>
  <r>
    <n v="2024"/>
    <x v="1"/>
    <x v="11"/>
    <x v="0"/>
    <x v="1"/>
    <x v="8"/>
    <s v="Tulathromycin"/>
    <n v="1.3790675000000001E-2"/>
  </r>
  <r>
    <n v="2024"/>
    <x v="1"/>
    <x v="11"/>
    <x v="0"/>
    <x v="1"/>
    <x v="8"/>
    <s v="Tylosin"/>
    <n v="0.18546418056074765"/>
  </r>
  <r>
    <n v="2024"/>
    <x v="1"/>
    <x v="11"/>
    <x v="0"/>
    <x v="1"/>
    <x v="13"/>
    <s v="Tiamulin"/>
    <n v="0.151463769"/>
  </r>
  <r>
    <n v="2024"/>
    <x v="1"/>
    <x v="11"/>
    <x v="0"/>
    <x v="2"/>
    <x v="4"/>
    <s v="Spectinomycin"/>
    <n v="1.98237136128E-3"/>
  </r>
  <r>
    <n v="2024"/>
    <x v="1"/>
    <x v="11"/>
    <x v="0"/>
    <x v="2"/>
    <x v="9"/>
    <s v="Trimethoprim"/>
    <n v="1.371241868E-2"/>
  </r>
  <r>
    <n v="2024"/>
    <x v="1"/>
    <x v="11"/>
    <x v="0"/>
    <x v="2"/>
    <x v="10"/>
    <s v="Amoxicillin"/>
    <n v="1.1420729577240367"/>
  </r>
  <r>
    <n v="2024"/>
    <x v="1"/>
    <x v="11"/>
    <x v="0"/>
    <x v="2"/>
    <x v="10"/>
    <s v="Ampicillin"/>
    <n v="1.6509823929727999E-2"/>
  </r>
  <r>
    <n v="2024"/>
    <x v="1"/>
    <x v="11"/>
    <x v="0"/>
    <x v="2"/>
    <x v="10"/>
    <s v="Benzylpenicillin"/>
    <n v="1.7176069810853994E-2"/>
  </r>
  <r>
    <n v="2024"/>
    <x v="1"/>
    <x v="11"/>
    <x v="0"/>
    <x v="2"/>
    <x v="10"/>
    <s v="Cloxacillin"/>
    <n v="1.149934266E-5"/>
  </r>
  <r>
    <n v="2024"/>
    <x v="1"/>
    <x v="11"/>
    <x v="0"/>
    <x v="2"/>
    <x v="11"/>
    <s v="Sulfadiazin"/>
    <n v="5.5295200000000003E-2"/>
  </r>
  <r>
    <n v="2024"/>
    <x v="1"/>
    <x v="11"/>
    <x v="0"/>
    <x v="2"/>
    <x v="11"/>
    <s v="Sulfadimethoxin"/>
    <n v="7.4183413200000006E-3"/>
  </r>
  <r>
    <n v="2024"/>
    <x v="1"/>
    <x v="11"/>
    <x v="0"/>
    <x v="2"/>
    <x v="11"/>
    <s v="Sulfadimidin"/>
    <n v="5.4230932756000006E-3"/>
  </r>
  <r>
    <n v="2024"/>
    <x v="1"/>
    <x v="11"/>
    <x v="0"/>
    <x v="2"/>
    <x v="11"/>
    <s v="Sulfadoxin"/>
    <n v="4.2559999999999999E-4"/>
  </r>
  <r>
    <n v="2024"/>
    <x v="1"/>
    <x v="11"/>
    <x v="0"/>
    <x v="2"/>
    <x v="12"/>
    <s v="Chlortetracyclin"/>
    <n v="0.22559188911660488"/>
  </r>
  <r>
    <n v="2024"/>
    <x v="1"/>
    <x v="11"/>
    <x v="0"/>
    <x v="2"/>
    <x v="12"/>
    <s v="Doxycyclin"/>
    <n v="0.54284042899999996"/>
  </r>
  <r>
    <n v="2024"/>
    <x v="1"/>
    <x v="11"/>
    <x v="0"/>
    <x v="2"/>
    <x v="12"/>
    <s v="Oxytetracyclin"/>
    <n v="6.0423241526800005E-3"/>
  </r>
  <r>
    <n v="2024"/>
    <x v="1"/>
    <x v="11"/>
    <x v="0"/>
    <x v="2"/>
    <x v="12"/>
    <s v="Tetracyclin"/>
    <n v="5.5636840000000002E-3"/>
  </r>
  <r>
    <n v="2024"/>
    <x v="2"/>
    <x v="12"/>
    <x v="0"/>
    <x v="0"/>
    <x v="2"/>
    <s v="Enrofloxacin"/>
    <n v="8.7515000000000006E-3"/>
  </r>
  <r>
    <n v="2024"/>
    <x v="2"/>
    <x v="12"/>
    <x v="0"/>
    <x v="0"/>
    <x v="3"/>
    <s v="Colistin"/>
    <n v="0.22422266659999998"/>
  </r>
  <r>
    <n v="2024"/>
    <x v="2"/>
    <x v="12"/>
    <x v="0"/>
    <x v="1"/>
    <x v="4"/>
    <s v="Apramycin"/>
    <n v="1.2386275E-2"/>
  </r>
  <r>
    <n v="2024"/>
    <x v="2"/>
    <x v="12"/>
    <x v="0"/>
    <x v="1"/>
    <x v="4"/>
    <s v="Neomycin"/>
    <n v="1.8003999999999999E-2"/>
  </r>
  <r>
    <n v="2024"/>
    <x v="2"/>
    <x v="12"/>
    <x v="0"/>
    <x v="1"/>
    <x v="6"/>
    <s v="Florfenicol"/>
    <n v="4.0000000000000003E-5"/>
  </r>
  <r>
    <n v="2024"/>
    <x v="2"/>
    <x v="12"/>
    <x v="0"/>
    <x v="1"/>
    <x v="7"/>
    <s v="Lincomycin"/>
    <n v="0.10529594133225315"/>
  </r>
  <r>
    <n v="2024"/>
    <x v="2"/>
    <x v="12"/>
    <x v="0"/>
    <x v="1"/>
    <x v="8"/>
    <s v="Tilmicosin"/>
    <n v="4.0441500000000009E-6"/>
  </r>
  <r>
    <n v="2024"/>
    <x v="2"/>
    <x v="12"/>
    <x v="0"/>
    <x v="1"/>
    <x v="8"/>
    <s v="Tulathromycin"/>
    <n v="2.0000000000000002E-5"/>
  </r>
  <r>
    <n v="2024"/>
    <x v="2"/>
    <x v="12"/>
    <x v="0"/>
    <x v="1"/>
    <x v="8"/>
    <s v="Tylosin"/>
    <n v="0.13597539999999997"/>
  </r>
  <r>
    <n v="2024"/>
    <x v="2"/>
    <x v="12"/>
    <x v="0"/>
    <x v="1"/>
    <x v="13"/>
    <s v="Tiamulin"/>
    <n v="1.1943075000000001E-3"/>
  </r>
  <r>
    <n v="2024"/>
    <x v="2"/>
    <x v="12"/>
    <x v="0"/>
    <x v="2"/>
    <x v="4"/>
    <s v="Spectinomycin"/>
    <n v="0.18860566709120741"/>
  </r>
  <r>
    <n v="2024"/>
    <x v="2"/>
    <x v="12"/>
    <x v="0"/>
    <x v="2"/>
    <x v="9"/>
    <s v="Trimethoprim"/>
    <n v="1.77707E-2"/>
  </r>
  <r>
    <n v="2024"/>
    <x v="2"/>
    <x v="12"/>
    <x v="0"/>
    <x v="2"/>
    <x v="10"/>
    <s v="Amoxicillin"/>
    <n v="0.29479081481142855"/>
  </r>
  <r>
    <n v="2024"/>
    <x v="2"/>
    <x v="12"/>
    <x v="0"/>
    <x v="2"/>
    <x v="10"/>
    <s v="Benzylpenicillin"/>
    <n v="2.9244530907534247E-2"/>
  </r>
  <r>
    <n v="2024"/>
    <x v="2"/>
    <x v="12"/>
    <x v="0"/>
    <x v="2"/>
    <x v="10"/>
    <s v="Phenoxymethylpenicillin"/>
    <n v="4.7208876000000002E-3"/>
  </r>
  <r>
    <n v="2024"/>
    <x v="2"/>
    <x v="12"/>
    <x v="0"/>
    <x v="2"/>
    <x v="11"/>
    <s v="Sulfaclozin"/>
    <n v="2.6304000000000002E-3"/>
  </r>
  <r>
    <n v="2024"/>
    <x v="2"/>
    <x v="12"/>
    <x v="0"/>
    <x v="2"/>
    <x v="11"/>
    <s v="Sulfadimethoxin"/>
    <n v="7.5000000000000002E-6"/>
  </r>
  <r>
    <n v="2024"/>
    <x v="2"/>
    <x v="12"/>
    <x v="0"/>
    <x v="2"/>
    <x v="11"/>
    <s v="Sulfadimidin"/>
    <n v="3.1511199999999999E-4"/>
  </r>
  <r>
    <n v="2024"/>
    <x v="2"/>
    <x v="12"/>
    <x v="0"/>
    <x v="2"/>
    <x v="11"/>
    <s v="Sulfamethoxazol"/>
    <n v="8.8845999999999994E-2"/>
  </r>
  <r>
    <n v="2024"/>
    <x v="2"/>
    <x v="12"/>
    <x v="0"/>
    <x v="2"/>
    <x v="12"/>
    <s v="Doxycyclin"/>
    <n v="1.295599465E-2"/>
  </r>
  <r>
    <n v="2024"/>
    <x v="2"/>
    <x v="12"/>
    <x v="0"/>
    <x v="2"/>
    <x v="12"/>
    <s v="Oxytetracyclin"/>
    <n v="2.2770268400000001E-4"/>
  </r>
  <r>
    <n v="2024"/>
    <x v="2"/>
    <x v="12"/>
    <x v="1"/>
    <x v="0"/>
    <x v="2"/>
    <s v="Enrofloxacin"/>
    <n v="0.19805501169590642"/>
  </r>
  <r>
    <n v="2024"/>
    <x v="2"/>
    <x v="12"/>
    <x v="1"/>
    <x v="0"/>
    <x v="3"/>
    <s v="Colistin"/>
    <n v="12.438413504403321"/>
  </r>
  <r>
    <n v="2024"/>
    <x v="2"/>
    <x v="12"/>
    <x v="1"/>
    <x v="1"/>
    <x v="4"/>
    <s v="Apramycin"/>
    <n v="1.42380473125"/>
  </r>
  <r>
    <n v="2024"/>
    <x v="2"/>
    <x v="12"/>
    <x v="1"/>
    <x v="1"/>
    <x v="4"/>
    <s v="Neomycin"/>
    <n v="0.52698"/>
  </r>
  <r>
    <n v="2024"/>
    <x v="2"/>
    <x v="12"/>
    <x v="1"/>
    <x v="1"/>
    <x v="7"/>
    <s v="Lincomycin"/>
    <n v="5.7222742263407405"/>
  </r>
  <r>
    <n v="2024"/>
    <x v="2"/>
    <x v="12"/>
    <x v="1"/>
    <x v="1"/>
    <x v="8"/>
    <s v="Tylosin"/>
    <n v="4.0604099999999992"/>
  </r>
  <r>
    <n v="2024"/>
    <x v="2"/>
    <x v="12"/>
    <x v="1"/>
    <x v="1"/>
    <x v="13"/>
    <s v="Tiamulin"/>
    <n v="2.6679615E-2"/>
  </r>
  <r>
    <n v="2024"/>
    <x v="2"/>
    <x v="12"/>
    <x v="1"/>
    <x v="2"/>
    <x v="4"/>
    <s v="Spectinomycin"/>
    <n v="10.18024282183346"/>
  </r>
  <r>
    <n v="2024"/>
    <x v="2"/>
    <x v="12"/>
    <x v="1"/>
    <x v="2"/>
    <x v="9"/>
    <s v="Trimethoprim"/>
    <n v="0.859741799163249"/>
  </r>
  <r>
    <n v="2024"/>
    <x v="2"/>
    <x v="12"/>
    <x v="1"/>
    <x v="2"/>
    <x v="10"/>
    <s v="Amoxicillin"/>
    <n v="9.4911910811520013"/>
  </r>
  <r>
    <n v="2024"/>
    <x v="2"/>
    <x v="12"/>
    <x v="1"/>
    <x v="2"/>
    <x v="10"/>
    <s v="Ampicillin"/>
    <n v="0.18445800000000001"/>
  </r>
  <r>
    <n v="2024"/>
    <x v="2"/>
    <x v="12"/>
    <x v="1"/>
    <x v="2"/>
    <x v="10"/>
    <s v="Benzylpenicillin"/>
    <n v="0.54492648364779883"/>
  </r>
  <r>
    <n v="2024"/>
    <x v="2"/>
    <x v="12"/>
    <x v="1"/>
    <x v="2"/>
    <x v="10"/>
    <s v="Phenoxymethylpenicillin"/>
    <n v="0.21837825900000002"/>
  </r>
  <r>
    <n v="2024"/>
    <x v="2"/>
    <x v="12"/>
    <x v="1"/>
    <x v="2"/>
    <x v="11"/>
    <s v="Sulfaclozin"/>
    <n v="1.8938880000000002E-2"/>
  </r>
  <r>
    <n v="2024"/>
    <x v="2"/>
    <x v="12"/>
    <x v="1"/>
    <x v="2"/>
    <x v="11"/>
    <s v="Sulfamethoxazol"/>
    <n v="4.2987072287868804"/>
  </r>
  <r>
    <n v="2024"/>
    <x v="2"/>
    <x v="12"/>
    <x v="1"/>
    <x v="2"/>
    <x v="12"/>
    <s v="Doxycyclin"/>
    <n v="0.47627853628000005"/>
  </r>
  <r>
    <n v="2024"/>
    <x v="2"/>
    <x v="13"/>
    <x v="0"/>
    <x v="0"/>
    <x v="2"/>
    <s v="Enrofloxacin"/>
    <n v="2.1379200000000002E-3"/>
  </r>
  <r>
    <n v="2024"/>
    <x v="2"/>
    <x v="13"/>
    <x v="0"/>
    <x v="0"/>
    <x v="3"/>
    <s v="Colistin"/>
    <n v="9.0005999999999992E-3"/>
  </r>
  <r>
    <n v="2024"/>
    <x v="2"/>
    <x v="13"/>
    <x v="0"/>
    <x v="1"/>
    <x v="4"/>
    <s v="Neomycin"/>
    <n v="1.1010000000000001E-2"/>
  </r>
  <r>
    <n v="2024"/>
    <x v="2"/>
    <x v="13"/>
    <x v="0"/>
    <x v="1"/>
    <x v="6"/>
    <s v="Florfenicol"/>
    <n v="1.8E-7"/>
  </r>
  <r>
    <n v="2024"/>
    <x v="2"/>
    <x v="13"/>
    <x v="0"/>
    <x v="1"/>
    <x v="8"/>
    <s v="Tilmicosin"/>
    <n v="1.7255040000000001E-3"/>
  </r>
  <r>
    <n v="2024"/>
    <x v="2"/>
    <x v="13"/>
    <x v="0"/>
    <x v="1"/>
    <x v="8"/>
    <s v="Tylosin"/>
    <n v="7.6714760869927359E-2"/>
  </r>
  <r>
    <n v="2024"/>
    <x v="2"/>
    <x v="13"/>
    <x v="0"/>
    <x v="1"/>
    <x v="13"/>
    <s v="Tiamulin"/>
    <n v="4.2509249999999995E-6"/>
  </r>
  <r>
    <n v="2024"/>
    <x v="2"/>
    <x v="13"/>
    <x v="0"/>
    <x v="2"/>
    <x v="9"/>
    <s v="Trimethoprim"/>
    <n v="1.5300000000000001E-4"/>
  </r>
  <r>
    <n v="2024"/>
    <x v="2"/>
    <x v="13"/>
    <x v="0"/>
    <x v="2"/>
    <x v="10"/>
    <s v="Amoxicillin"/>
    <n v="2.790503448620972E-2"/>
  </r>
  <r>
    <n v="2024"/>
    <x v="2"/>
    <x v="13"/>
    <x v="0"/>
    <x v="2"/>
    <x v="10"/>
    <s v="Benzylpenicillin"/>
    <n v="7.9805529999999996E-3"/>
  </r>
  <r>
    <n v="2024"/>
    <x v="2"/>
    <x v="13"/>
    <x v="0"/>
    <x v="2"/>
    <x v="10"/>
    <s v="Phenoxymethylpenicillin"/>
    <n v="8.9288980000000011E-3"/>
  </r>
  <r>
    <n v="2024"/>
    <x v="2"/>
    <x v="13"/>
    <x v="0"/>
    <x v="2"/>
    <x v="11"/>
    <s v="Sulfaclozin"/>
    <n v="5.7868800000000012E-3"/>
  </r>
  <r>
    <n v="2024"/>
    <x v="2"/>
    <x v="13"/>
    <x v="0"/>
    <x v="2"/>
    <x v="11"/>
    <s v="Sulfamethoxazol"/>
    <n v="7.6499999999999995E-4"/>
  </r>
  <r>
    <n v="2024"/>
    <x v="2"/>
    <x v="13"/>
    <x v="0"/>
    <x v="2"/>
    <x v="12"/>
    <s v="Doxycyclin"/>
    <n v="6.5337499999999996E-3"/>
  </r>
  <r>
    <n v="2024"/>
    <x v="2"/>
    <x v="13"/>
    <x v="0"/>
    <x v="2"/>
    <x v="12"/>
    <s v="Oxytetracyclin"/>
    <n v="3.9725344719999999E-5"/>
  </r>
  <r>
    <n v="2024"/>
    <x v="2"/>
    <x v="13"/>
    <x v="1"/>
    <x v="0"/>
    <x v="2"/>
    <s v="Enrofloxacin"/>
    <n v="9.9903000000000006E-3"/>
  </r>
  <r>
    <n v="2024"/>
    <x v="2"/>
    <x v="13"/>
    <x v="1"/>
    <x v="0"/>
    <x v="3"/>
    <s v="Colistin"/>
    <n v="1.0737E-2"/>
  </r>
  <r>
    <n v="2024"/>
    <x v="2"/>
    <x v="13"/>
    <x v="1"/>
    <x v="1"/>
    <x v="4"/>
    <s v="Neomycin"/>
    <n v="1.0999999999999999E-2"/>
  </r>
  <r>
    <n v="2024"/>
    <x v="2"/>
    <x v="13"/>
    <x v="1"/>
    <x v="1"/>
    <x v="8"/>
    <s v="Tylosin"/>
    <n v="0.86764999999999992"/>
  </r>
  <r>
    <n v="2024"/>
    <x v="2"/>
    <x v="13"/>
    <x v="1"/>
    <x v="1"/>
    <x v="13"/>
    <s v="Tiamulin"/>
    <n v="8.0969999999999989E-4"/>
  </r>
  <r>
    <n v="2024"/>
    <x v="2"/>
    <x v="13"/>
    <x v="1"/>
    <x v="2"/>
    <x v="9"/>
    <s v="Trimethoprim"/>
    <n v="2.8600000000000001E-3"/>
  </r>
  <r>
    <n v="2024"/>
    <x v="2"/>
    <x v="13"/>
    <x v="1"/>
    <x v="2"/>
    <x v="10"/>
    <s v="Amoxicillin"/>
    <n v="0.29997953181509163"/>
  </r>
  <r>
    <n v="2024"/>
    <x v="2"/>
    <x v="13"/>
    <x v="1"/>
    <x v="2"/>
    <x v="10"/>
    <s v="Benzylpenicillin"/>
    <n v="5.4782142499999999E-2"/>
  </r>
  <r>
    <n v="2024"/>
    <x v="2"/>
    <x v="13"/>
    <x v="1"/>
    <x v="2"/>
    <x v="10"/>
    <s v="Phenoxymethylpenicillin"/>
    <n v="1.8432821000000002E-2"/>
  </r>
  <r>
    <n v="2024"/>
    <x v="2"/>
    <x v="13"/>
    <x v="1"/>
    <x v="2"/>
    <x v="11"/>
    <s v="Sulfaclozin"/>
    <n v="2.3673600000000002E-3"/>
  </r>
  <r>
    <n v="2024"/>
    <x v="2"/>
    <x v="13"/>
    <x v="1"/>
    <x v="2"/>
    <x v="11"/>
    <s v="Sulfamethoxazol"/>
    <n v="1.43E-2"/>
  </r>
  <r>
    <n v="2024"/>
    <x v="2"/>
    <x v="14"/>
    <x v="0"/>
    <x v="0"/>
    <x v="2"/>
    <s v="Danofloxacin"/>
    <n v="3.5008978200000002E-8"/>
  </r>
  <r>
    <n v="2024"/>
    <x v="2"/>
    <x v="14"/>
    <x v="0"/>
    <x v="0"/>
    <x v="2"/>
    <s v="Enrofloxacin"/>
    <n v="6.4481499999999997E-4"/>
  </r>
  <r>
    <n v="2024"/>
    <x v="2"/>
    <x v="14"/>
    <x v="0"/>
    <x v="0"/>
    <x v="2"/>
    <s v="Pradofloxacin"/>
    <n v="1.8749999999999999E-8"/>
  </r>
  <r>
    <n v="2024"/>
    <x v="2"/>
    <x v="14"/>
    <x v="0"/>
    <x v="0"/>
    <x v="3"/>
    <s v="Colistin"/>
    <n v="0.77343212037230202"/>
  </r>
  <r>
    <n v="2024"/>
    <x v="2"/>
    <x v="14"/>
    <x v="0"/>
    <x v="1"/>
    <x v="4"/>
    <s v="Gentamicin"/>
    <n v="1.6150000000000001E-7"/>
  </r>
  <r>
    <n v="2024"/>
    <x v="2"/>
    <x v="14"/>
    <x v="0"/>
    <x v="1"/>
    <x v="4"/>
    <s v="Neomycin"/>
    <n v="0.15334422483870969"/>
  </r>
  <r>
    <n v="2024"/>
    <x v="2"/>
    <x v="14"/>
    <x v="0"/>
    <x v="1"/>
    <x v="4"/>
    <s v="Paromomycin"/>
    <n v="1.4399999999999999E-5"/>
  </r>
  <r>
    <n v="2024"/>
    <x v="2"/>
    <x v="14"/>
    <x v="0"/>
    <x v="1"/>
    <x v="6"/>
    <s v="Florfenicol"/>
    <n v="1.8899999999999999E-6"/>
  </r>
  <r>
    <n v="2024"/>
    <x v="2"/>
    <x v="14"/>
    <x v="0"/>
    <x v="1"/>
    <x v="7"/>
    <s v="Lincomycin"/>
    <n v="2.0476189620000002E-3"/>
  </r>
  <r>
    <n v="2024"/>
    <x v="2"/>
    <x v="14"/>
    <x v="0"/>
    <x v="1"/>
    <x v="8"/>
    <s v="Tylosin"/>
    <n v="0.82780242999999987"/>
  </r>
  <r>
    <n v="2024"/>
    <x v="2"/>
    <x v="14"/>
    <x v="0"/>
    <x v="1"/>
    <x v="13"/>
    <s v="Tiamulin"/>
    <n v="1.8122776956214285E-2"/>
  </r>
  <r>
    <n v="2024"/>
    <x v="2"/>
    <x v="14"/>
    <x v="0"/>
    <x v="2"/>
    <x v="4"/>
    <s v="Spectinomycin"/>
    <n v="4.1019961860000002E-3"/>
  </r>
  <r>
    <n v="2024"/>
    <x v="2"/>
    <x v="14"/>
    <x v="0"/>
    <x v="2"/>
    <x v="9"/>
    <s v="Trimethoprim"/>
    <n v="1.9592000000000001E-5"/>
  </r>
  <r>
    <n v="2024"/>
    <x v="2"/>
    <x v="14"/>
    <x v="0"/>
    <x v="2"/>
    <x v="10"/>
    <s v="Amoxicillin"/>
    <n v="3.50623866384E-3"/>
  </r>
  <r>
    <n v="2024"/>
    <x v="2"/>
    <x v="14"/>
    <x v="0"/>
    <x v="2"/>
    <x v="10"/>
    <s v="Ampicillin"/>
    <n v="1.22106E-5"/>
  </r>
  <r>
    <n v="2024"/>
    <x v="2"/>
    <x v="14"/>
    <x v="0"/>
    <x v="2"/>
    <x v="10"/>
    <s v="Benzylpenicillin"/>
    <n v="2.5850500000000002E-4"/>
  </r>
  <r>
    <n v="2024"/>
    <x v="2"/>
    <x v="14"/>
    <x v="0"/>
    <x v="2"/>
    <x v="10"/>
    <s v="Cloxacillin"/>
    <n v="4.9997141999999996E-7"/>
  </r>
  <r>
    <n v="2024"/>
    <x v="2"/>
    <x v="14"/>
    <x v="0"/>
    <x v="2"/>
    <x v="10"/>
    <s v="Phenoxymethylpenicillin"/>
    <n v="6.3307863282400012E-2"/>
  </r>
  <r>
    <n v="2024"/>
    <x v="2"/>
    <x v="14"/>
    <x v="0"/>
    <x v="2"/>
    <x v="11"/>
    <s v="Sulfadimethoxin"/>
    <n v="8.3333999999999999E-5"/>
  </r>
  <r>
    <n v="2024"/>
    <x v="2"/>
    <x v="14"/>
    <x v="0"/>
    <x v="2"/>
    <x v="11"/>
    <s v="Sulfadimidin"/>
    <n v="1.8000309600000003E-7"/>
  </r>
  <r>
    <n v="2024"/>
    <x v="2"/>
    <x v="14"/>
    <x v="0"/>
    <x v="2"/>
    <x v="11"/>
    <s v="Sulfadoxin"/>
    <n v="6.9999999999999999E-6"/>
  </r>
  <r>
    <n v="2024"/>
    <x v="2"/>
    <x v="14"/>
    <x v="0"/>
    <x v="2"/>
    <x v="11"/>
    <s v="Sulfamethoxazol"/>
    <n v="7.4499999999999998E-6"/>
  </r>
  <r>
    <n v="2024"/>
    <x v="2"/>
    <x v="14"/>
    <x v="0"/>
    <x v="2"/>
    <x v="12"/>
    <s v="Chlortetracyclin"/>
    <n v="2.85571036E-4"/>
  </r>
  <r>
    <n v="2024"/>
    <x v="2"/>
    <x v="14"/>
    <x v="0"/>
    <x v="2"/>
    <x v="12"/>
    <s v="Doxycyclin"/>
    <n v="5.43325E-6"/>
  </r>
  <r>
    <n v="2024"/>
    <x v="2"/>
    <x v="14"/>
    <x v="0"/>
    <x v="2"/>
    <x v="12"/>
    <s v="Oxytetracyclin"/>
    <n v="4.621984214586E-3"/>
  </r>
  <r>
    <n v="2024"/>
    <x v="2"/>
    <x v="14"/>
    <x v="1"/>
    <x v="0"/>
    <x v="3"/>
    <s v="Colistin"/>
    <n v="3.6557053582257923"/>
  </r>
  <r>
    <n v="2024"/>
    <x v="2"/>
    <x v="14"/>
    <x v="1"/>
    <x v="1"/>
    <x v="4"/>
    <s v="Neomycin"/>
    <n v="1.4991000000000001"/>
  </r>
  <r>
    <n v="2024"/>
    <x v="2"/>
    <x v="14"/>
    <x v="1"/>
    <x v="1"/>
    <x v="8"/>
    <s v="Tulathromycin"/>
    <n v="9.9999999999999995E-8"/>
  </r>
  <r>
    <n v="2024"/>
    <x v="2"/>
    <x v="14"/>
    <x v="1"/>
    <x v="1"/>
    <x v="8"/>
    <s v="Tylosin"/>
    <n v="2.1911801999999998"/>
  </r>
  <r>
    <n v="2024"/>
    <x v="2"/>
    <x v="14"/>
    <x v="1"/>
    <x v="1"/>
    <x v="13"/>
    <s v="Tiamulin"/>
    <n v="7.5771725999999998E-2"/>
  </r>
  <r>
    <n v="2024"/>
    <x v="2"/>
    <x v="14"/>
    <x v="1"/>
    <x v="2"/>
    <x v="9"/>
    <s v="Trimethoprim"/>
    <n v="8.0000000000000002E-8"/>
  </r>
  <r>
    <n v="2024"/>
    <x v="2"/>
    <x v="14"/>
    <x v="1"/>
    <x v="2"/>
    <x v="10"/>
    <s v="Amoxicillin"/>
    <n v="1.5002063999999998E-7"/>
  </r>
  <r>
    <n v="2024"/>
    <x v="2"/>
    <x v="14"/>
    <x v="1"/>
    <x v="2"/>
    <x v="10"/>
    <s v="Phenoxymethylpenicillin"/>
    <n v="0.34741262875000006"/>
  </r>
  <r>
    <n v="2024"/>
    <x v="2"/>
    <x v="14"/>
    <x v="1"/>
    <x v="2"/>
    <x v="11"/>
    <s v="Sulfadoxin"/>
    <n v="3.9999999999999998E-7"/>
  </r>
  <r>
    <n v="2024"/>
    <x v="2"/>
    <x v="14"/>
    <x v="1"/>
    <x v="2"/>
    <x v="12"/>
    <s v="Oxytetracyclin"/>
    <n v="2.3164999999999999E-8"/>
  </r>
  <r>
    <n v="2024"/>
    <x v="2"/>
    <x v="15"/>
    <x v="0"/>
    <x v="0"/>
    <x v="2"/>
    <s v="Enrofloxacin"/>
    <n v="1.5E-5"/>
  </r>
  <r>
    <n v="2024"/>
    <x v="2"/>
    <x v="15"/>
    <x v="0"/>
    <x v="1"/>
    <x v="6"/>
    <s v="Florfenicol"/>
    <n v="1.2E-4"/>
  </r>
  <r>
    <n v="2024"/>
    <x v="2"/>
    <x v="15"/>
    <x v="0"/>
    <x v="1"/>
    <x v="8"/>
    <s v="Tulathromycin"/>
    <n v="1.9999999999999999E-7"/>
  </r>
  <r>
    <n v="2024"/>
    <x v="2"/>
    <x v="15"/>
    <x v="0"/>
    <x v="2"/>
    <x v="9"/>
    <s v="Trimethoprim"/>
    <n v="8.064E-5"/>
  </r>
  <r>
    <n v="2024"/>
    <x v="2"/>
    <x v="15"/>
    <x v="0"/>
    <x v="2"/>
    <x v="10"/>
    <s v="Amoxicillin"/>
    <n v="1.7400373056000001E-5"/>
  </r>
  <r>
    <n v="2024"/>
    <x v="2"/>
    <x v="15"/>
    <x v="0"/>
    <x v="2"/>
    <x v="10"/>
    <s v="Benzylpenicillin"/>
    <n v="2.7263999999999994E-6"/>
  </r>
  <r>
    <n v="2024"/>
    <x v="2"/>
    <x v="15"/>
    <x v="0"/>
    <x v="2"/>
    <x v="11"/>
    <s v="Sulfadimidin"/>
    <n v="3.20005504E-6"/>
  </r>
  <r>
    <n v="2024"/>
    <x v="2"/>
    <x v="15"/>
    <x v="0"/>
    <x v="2"/>
    <x v="11"/>
    <s v="Sulfamethoxazol"/>
    <n v="4.0000000000000002E-4"/>
  </r>
  <r>
    <n v="2024"/>
    <x v="2"/>
    <x v="16"/>
    <x v="0"/>
    <x v="0"/>
    <x v="2"/>
    <s v="Enrofloxacin"/>
    <n v="0.45922814725"/>
  </r>
  <r>
    <n v="2024"/>
    <x v="2"/>
    <x v="16"/>
    <x v="0"/>
    <x v="0"/>
    <x v="2"/>
    <s v="Marbofloxacin"/>
    <n v="5.9176000000000007E-6"/>
  </r>
  <r>
    <n v="2024"/>
    <x v="2"/>
    <x v="16"/>
    <x v="0"/>
    <x v="0"/>
    <x v="2"/>
    <s v="Pradofloxacin"/>
    <n v="6.8999999999999996E-7"/>
  </r>
  <r>
    <n v="2024"/>
    <x v="2"/>
    <x v="16"/>
    <x v="0"/>
    <x v="0"/>
    <x v="3"/>
    <s v="Colistin"/>
    <n v="0.65647158059496724"/>
  </r>
  <r>
    <n v="2024"/>
    <x v="2"/>
    <x v="16"/>
    <x v="0"/>
    <x v="1"/>
    <x v="4"/>
    <s v="Apramycin"/>
    <n v="0.110847275"/>
  </r>
  <r>
    <n v="2024"/>
    <x v="2"/>
    <x v="16"/>
    <x v="0"/>
    <x v="1"/>
    <x v="4"/>
    <s v="Gentamicin"/>
    <n v="3.4050000000000001E-7"/>
  </r>
  <r>
    <n v="2024"/>
    <x v="2"/>
    <x v="16"/>
    <x v="0"/>
    <x v="1"/>
    <x v="4"/>
    <s v="Neomycin"/>
    <n v="0.2462015774853801"/>
  </r>
  <r>
    <n v="2024"/>
    <x v="2"/>
    <x v="16"/>
    <x v="0"/>
    <x v="1"/>
    <x v="4"/>
    <s v="Paromomycin"/>
    <n v="3.4E-5"/>
  </r>
  <r>
    <n v="2024"/>
    <x v="2"/>
    <x v="16"/>
    <x v="0"/>
    <x v="1"/>
    <x v="5"/>
    <s v="Cefalexin"/>
    <n v="5.9894099999999996E-6"/>
  </r>
  <r>
    <n v="2024"/>
    <x v="2"/>
    <x v="16"/>
    <x v="0"/>
    <x v="1"/>
    <x v="6"/>
    <s v="Chloramphenicol"/>
    <n v="4.9999999999999998E-8"/>
  </r>
  <r>
    <n v="2024"/>
    <x v="2"/>
    <x v="16"/>
    <x v="0"/>
    <x v="1"/>
    <x v="6"/>
    <s v="Florfenicol"/>
    <n v="1.9793293E-2"/>
  </r>
  <r>
    <n v="2024"/>
    <x v="2"/>
    <x v="16"/>
    <x v="0"/>
    <x v="1"/>
    <x v="7"/>
    <s v="Clindamycin"/>
    <n v="5.501133E-7"/>
  </r>
  <r>
    <n v="2024"/>
    <x v="2"/>
    <x v="16"/>
    <x v="0"/>
    <x v="1"/>
    <x v="7"/>
    <s v="Lincomycin"/>
    <n v="2.0762676389400003E-2"/>
  </r>
  <r>
    <n v="2024"/>
    <x v="2"/>
    <x v="16"/>
    <x v="0"/>
    <x v="1"/>
    <x v="8"/>
    <s v="Tylosin"/>
    <n v="0.41502572142857141"/>
  </r>
  <r>
    <n v="2024"/>
    <x v="2"/>
    <x v="16"/>
    <x v="0"/>
    <x v="1"/>
    <x v="8"/>
    <s v="Tylvalosin"/>
    <n v="2.4E-2"/>
  </r>
  <r>
    <n v="2024"/>
    <x v="2"/>
    <x v="16"/>
    <x v="0"/>
    <x v="1"/>
    <x v="13"/>
    <s v="Tiamulin"/>
    <n v="3.5174720199000003E-3"/>
  </r>
  <r>
    <n v="2024"/>
    <x v="2"/>
    <x v="16"/>
    <x v="0"/>
    <x v="2"/>
    <x v="4"/>
    <s v="Spectinomycin"/>
    <n v="2.3631976106199999E-2"/>
  </r>
  <r>
    <n v="2024"/>
    <x v="2"/>
    <x v="16"/>
    <x v="0"/>
    <x v="2"/>
    <x v="9"/>
    <s v="Trimethoprim"/>
    <n v="1.3549908519999999E-2"/>
  </r>
  <r>
    <n v="2024"/>
    <x v="2"/>
    <x v="16"/>
    <x v="0"/>
    <x v="2"/>
    <x v="10"/>
    <s v="Amoxicillin"/>
    <n v="0.62958690516889781"/>
  </r>
  <r>
    <n v="2024"/>
    <x v="2"/>
    <x v="16"/>
    <x v="0"/>
    <x v="2"/>
    <x v="10"/>
    <s v="Ampicillin"/>
    <n v="0.1273240397"/>
  </r>
  <r>
    <n v="2024"/>
    <x v="2"/>
    <x v="16"/>
    <x v="0"/>
    <x v="2"/>
    <x v="10"/>
    <s v="Benzylpenicillin"/>
    <n v="2.4972186E-2"/>
  </r>
  <r>
    <n v="2024"/>
    <x v="2"/>
    <x v="16"/>
    <x v="0"/>
    <x v="2"/>
    <x v="10"/>
    <s v="Cloxacillin"/>
    <n v="1.4999142600000001E-6"/>
  </r>
  <r>
    <n v="2024"/>
    <x v="2"/>
    <x v="16"/>
    <x v="0"/>
    <x v="2"/>
    <x v="10"/>
    <s v="Phenoxymethylpenicillin"/>
    <n v="0.30684368008229751"/>
  </r>
  <r>
    <n v="2024"/>
    <x v="2"/>
    <x v="16"/>
    <x v="0"/>
    <x v="2"/>
    <x v="11"/>
    <s v="Sulfaclozin"/>
    <n v="5.2608000000000017E-4"/>
  </r>
  <r>
    <n v="2024"/>
    <x v="2"/>
    <x v="16"/>
    <x v="0"/>
    <x v="2"/>
    <x v="11"/>
    <s v="Sulfadimethoxin"/>
    <n v="8.2516679999999987E-5"/>
  </r>
  <r>
    <n v="2024"/>
    <x v="2"/>
    <x v="16"/>
    <x v="0"/>
    <x v="2"/>
    <x v="11"/>
    <s v="Sulfadoxin"/>
    <n v="3.2876000000000002E-5"/>
  </r>
  <r>
    <n v="2024"/>
    <x v="2"/>
    <x v="16"/>
    <x v="0"/>
    <x v="2"/>
    <x v="11"/>
    <s v="Sulfamethoxazol"/>
    <n v="6.7714999999999997E-2"/>
  </r>
  <r>
    <n v="2024"/>
    <x v="2"/>
    <x v="16"/>
    <x v="0"/>
    <x v="2"/>
    <x v="12"/>
    <s v="Chlortetracyclin"/>
    <n v="6.9579425199999998E-4"/>
  </r>
  <r>
    <n v="2024"/>
    <x v="2"/>
    <x v="16"/>
    <x v="0"/>
    <x v="2"/>
    <x v="12"/>
    <s v="Doxycyclin"/>
    <n v="1.3573912832248649"/>
  </r>
  <r>
    <n v="2024"/>
    <x v="2"/>
    <x v="16"/>
    <x v="0"/>
    <x v="2"/>
    <x v="12"/>
    <s v="Oxytetracyclin"/>
    <n v="4.6219824290859995E-3"/>
  </r>
  <r>
    <n v="2024"/>
    <x v="2"/>
    <x v="16"/>
    <x v="0"/>
    <x v="2"/>
    <x v="12"/>
    <s v="Tetracyclin"/>
    <n v="1.8484000000000001E-5"/>
  </r>
  <r>
    <n v="2024"/>
    <x v="3"/>
    <x v="17"/>
    <x v="0"/>
    <x v="0"/>
    <x v="2"/>
    <s v="Enrofloxacin"/>
    <n v="1.8933666666666668E-2"/>
  </r>
  <r>
    <n v="2024"/>
    <x v="3"/>
    <x v="17"/>
    <x v="0"/>
    <x v="0"/>
    <x v="3"/>
    <s v="Colistin"/>
    <n v="9.8066035530621778E-2"/>
  </r>
  <r>
    <n v="2024"/>
    <x v="3"/>
    <x v="17"/>
    <x v="0"/>
    <x v="1"/>
    <x v="4"/>
    <s v="Neomycin"/>
    <n v="1.9999999999999996E-3"/>
  </r>
  <r>
    <n v="2024"/>
    <x v="3"/>
    <x v="17"/>
    <x v="0"/>
    <x v="1"/>
    <x v="4"/>
    <s v="Paromomycin"/>
    <n v="1.5724999999999999E-2"/>
  </r>
  <r>
    <n v="2024"/>
    <x v="3"/>
    <x v="17"/>
    <x v="0"/>
    <x v="1"/>
    <x v="7"/>
    <s v="Lincomycin"/>
    <n v="1.6636479699999999E-3"/>
  </r>
  <r>
    <n v="2024"/>
    <x v="3"/>
    <x v="17"/>
    <x v="0"/>
    <x v="1"/>
    <x v="8"/>
    <s v="Tylosin"/>
    <n v="4.525499999999999E-2"/>
  </r>
  <r>
    <n v="2024"/>
    <x v="3"/>
    <x v="17"/>
    <x v="0"/>
    <x v="1"/>
    <x v="13"/>
    <s v="Tiamulin"/>
    <n v="6.0772843200000001E-3"/>
  </r>
  <r>
    <n v="2024"/>
    <x v="3"/>
    <x v="17"/>
    <x v="0"/>
    <x v="2"/>
    <x v="4"/>
    <s v="Spectinomycin"/>
    <n v="3.3942981859999997E-3"/>
  </r>
  <r>
    <n v="2024"/>
    <x v="3"/>
    <x v="17"/>
    <x v="0"/>
    <x v="2"/>
    <x v="9"/>
    <s v="Trimethoprim"/>
    <n v="1.6000000000000001E-3"/>
  </r>
  <r>
    <n v="2024"/>
    <x v="3"/>
    <x v="17"/>
    <x v="0"/>
    <x v="2"/>
    <x v="10"/>
    <s v="Amoxicillin"/>
    <n v="0.26549820000000002"/>
  </r>
  <r>
    <n v="2024"/>
    <x v="3"/>
    <x v="17"/>
    <x v="0"/>
    <x v="2"/>
    <x v="10"/>
    <s v="Benzylpenicillin"/>
    <n v="5.5382824749999997E-2"/>
  </r>
  <r>
    <n v="2024"/>
    <x v="3"/>
    <x v="17"/>
    <x v="0"/>
    <x v="2"/>
    <x v="11"/>
    <s v="Sulfaclozin"/>
    <n v="6.3129600000000011E-3"/>
  </r>
  <r>
    <n v="2024"/>
    <x v="3"/>
    <x v="17"/>
    <x v="0"/>
    <x v="2"/>
    <x v="11"/>
    <s v="Sulfadiazin"/>
    <n v="8.0015871999999984E-3"/>
  </r>
  <r>
    <n v="2024"/>
    <x v="3"/>
    <x v="17"/>
    <x v="0"/>
    <x v="2"/>
    <x v="11"/>
    <s v="Sulfadimidin"/>
    <n v="2.0000000000000002E-5"/>
  </r>
  <r>
    <n v="2024"/>
    <x v="3"/>
    <x v="17"/>
    <x v="0"/>
    <x v="2"/>
    <x v="12"/>
    <s v="Doxycyclin"/>
    <n v="6.2866749999999999E-2"/>
  </r>
  <r>
    <n v="2024"/>
    <x v="3"/>
    <x v="17"/>
    <x v="0"/>
    <x v="2"/>
    <x v="12"/>
    <s v="Oxytetracyclin"/>
    <n v="1.0396452E-2"/>
  </r>
  <r>
    <n v="2024"/>
    <x v="3"/>
    <x v="17"/>
    <x v="1"/>
    <x v="0"/>
    <x v="2"/>
    <s v="Enrofloxacin"/>
    <n v="1.6478664999999999"/>
  </r>
  <r>
    <n v="2024"/>
    <x v="3"/>
    <x v="17"/>
    <x v="1"/>
    <x v="0"/>
    <x v="3"/>
    <s v="Colistin"/>
    <n v="7.4086978600000002"/>
  </r>
  <r>
    <n v="2024"/>
    <x v="3"/>
    <x v="17"/>
    <x v="1"/>
    <x v="1"/>
    <x v="4"/>
    <s v="Neomycin"/>
    <n v="1.33897"/>
  </r>
  <r>
    <n v="2024"/>
    <x v="3"/>
    <x v="17"/>
    <x v="1"/>
    <x v="1"/>
    <x v="4"/>
    <s v="Paromomycin"/>
    <n v="0.79702399999999995"/>
  </r>
  <r>
    <n v="2024"/>
    <x v="3"/>
    <x v="17"/>
    <x v="1"/>
    <x v="1"/>
    <x v="6"/>
    <s v="Florfenicol"/>
    <n v="0.17480000000000001"/>
  </r>
  <r>
    <n v="2024"/>
    <x v="3"/>
    <x v="17"/>
    <x v="1"/>
    <x v="1"/>
    <x v="7"/>
    <s v="Lincomycin"/>
    <n v="0.68319016667800014"/>
  </r>
  <r>
    <n v="2024"/>
    <x v="3"/>
    <x v="17"/>
    <x v="1"/>
    <x v="1"/>
    <x v="8"/>
    <s v="Tilmicosin"/>
    <n v="1.6019631999999999E-2"/>
  </r>
  <r>
    <n v="2024"/>
    <x v="3"/>
    <x v="17"/>
    <x v="1"/>
    <x v="1"/>
    <x v="8"/>
    <s v="Tylosin"/>
    <n v="16.471984999999997"/>
  </r>
  <r>
    <n v="2024"/>
    <x v="3"/>
    <x v="17"/>
    <x v="1"/>
    <x v="1"/>
    <x v="13"/>
    <s v="Tiamulin"/>
    <n v="2.5496036025"/>
  </r>
  <r>
    <n v="2024"/>
    <x v="3"/>
    <x v="17"/>
    <x v="1"/>
    <x v="2"/>
    <x v="4"/>
    <s v="Spectinomycin"/>
    <n v="0.43850136773799997"/>
  </r>
  <r>
    <n v="2024"/>
    <x v="3"/>
    <x v="17"/>
    <x v="1"/>
    <x v="2"/>
    <x v="9"/>
    <s v="Trimethoprim"/>
    <n v="0.13915759999999999"/>
  </r>
  <r>
    <n v="2024"/>
    <x v="3"/>
    <x v="17"/>
    <x v="1"/>
    <x v="2"/>
    <x v="10"/>
    <s v="Amoxicillin"/>
    <n v="19.925970212564607"/>
  </r>
  <r>
    <n v="2024"/>
    <x v="3"/>
    <x v="17"/>
    <x v="1"/>
    <x v="2"/>
    <x v="10"/>
    <s v="Ampicillin"/>
    <n v="9.3527999999999997E-3"/>
  </r>
  <r>
    <n v="2024"/>
    <x v="3"/>
    <x v="17"/>
    <x v="1"/>
    <x v="2"/>
    <x v="10"/>
    <s v="Benzylpenicillin"/>
    <n v="8.1742693435697795"/>
  </r>
  <r>
    <n v="2024"/>
    <x v="3"/>
    <x v="17"/>
    <x v="1"/>
    <x v="2"/>
    <x v="10"/>
    <s v="Phenoxymethylpenicillin"/>
    <n v="5.7939970000000007E-2"/>
  </r>
  <r>
    <n v="2024"/>
    <x v="3"/>
    <x v="17"/>
    <x v="1"/>
    <x v="2"/>
    <x v="11"/>
    <s v="Sulfaclozin"/>
    <n v="3.2455461620979853"/>
  </r>
  <r>
    <n v="2024"/>
    <x v="3"/>
    <x v="17"/>
    <x v="1"/>
    <x v="2"/>
    <x v="11"/>
    <s v="Sulfadiazin"/>
    <n v="0.67521648145919999"/>
  </r>
  <r>
    <n v="2024"/>
    <x v="3"/>
    <x v="17"/>
    <x v="1"/>
    <x v="2"/>
    <x v="11"/>
    <s v="Sulfadimidin"/>
    <n v="0.29750280000000001"/>
  </r>
  <r>
    <n v="2024"/>
    <x v="3"/>
    <x v="17"/>
    <x v="1"/>
    <x v="2"/>
    <x v="11"/>
    <s v="Sulfamethoxazol"/>
    <n v="2.07E-2"/>
  </r>
  <r>
    <n v="2024"/>
    <x v="3"/>
    <x v="17"/>
    <x v="1"/>
    <x v="2"/>
    <x v="12"/>
    <s v="Doxycyclin"/>
    <n v="8.1638336028499996"/>
  </r>
  <r>
    <n v="2024"/>
    <x v="3"/>
    <x v="17"/>
    <x v="1"/>
    <x v="2"/>
    <x v="12"/>
    <s v="Oxytetracyclin"/>
    <n v="1.5046316120000001"/>
  </r>
  <r>
    <n v="2024"/>
    <x v="3"/>
    <x v="18"/>
    <x v="0"/>
    <x v="0"/>
    <x v="2"/>
    <s v="Enrofloxacin"/>
    <n v="1.1999999999999999E-3"/>
  </r>
  <r>
    <n v="2024"/>
    <x v="3"/>
    <x v="18"/>
    <x v="0"/>
    <x v="1"/>
    <x v="8"/>
    <s v="Tulathromycin"/>
    <n v="2.0000000000000002E-5"/>
  </r>
  <r>
    <n v="2024"/>
    <x v="3"/>
    <x v="18"/>
    <x v="0"/>
    <x v="2"/>
    <x v="10"/>
    <s v="Amoxicillin"/>
    <n v="1.8486863999999999E-5"/>
  </r>
  <r>
    <n v="2024"/>
    <x v="3"/>
    <x v="19"/>
    <x v="0"/>
    <x v="0"/>
    <x v="2"/>
    <s v="Enrofloxacin"/>
    <n v="1.0800250000000001E-2"/>
  </r>
  <r>
    <n v="2024"/>
    <x v="3"/>
    <x v="19"/>
    <x v="0"/>
    <x v="0"/>
    <x v="2"/>
    <s v="Marbofloxacin"/>
    <n v="4.15E-7"/>
  </r>
  <r>
    <n v="2024"/>
    <x v="3"/>
    <x v="19"/>
    <x v="0"/>
    <x v="0"/>
    <x v="3"/>
    <s v="Colistin"/>
    <n v="4.7232000000000003E-2"/>
  </r>
  <r>
    <n v="2024"/>
    <x v="3"/>
    <x v="19"/>
    <x v="0"/>
    <x v="1"/>
    <x v="6"/>
    <s v="Florfenicol"/>
    <n v="6.0000000000000002E-5"/>
  </r>
  <r>
    <n v="2024"/>
    <x v="3"/>
    <x v="19"/>
    <x v="0"/>
    <x v="1"/>
    <x v="7"/>
    <s v="Lincomycin"/>
    <n v="2.9048255600000007E-2"/>
  </r>
  <r>
    <n v="2024"/>
    <x v="3"/>
    <x v="19"/>
    <x v="0"/>
    <x v="1"/>
    <x v="8"/>
    <s v="Tilmicosin"/>
    <n v="4.4935000000000003E-6"/>
  </r>
  <r>
    <n v="2024"/>
    <x v="3"/>
    <x v="19"/>
    <x v="0"/>
    <x v="1"/>
    <x v="8"/>
    <s v="Tulathromycin"/>
    <n v="1.9999999999999999E-6"/>
  </r>
  <r>
    <n v="2024"/>
    <x v="3"/>
    <x v="19"/>
    <x v="0"/>
    <x v="1"/>
    <x v="8"/>
    <s v="Tylosin"/>
    <n v="4.1110000000000001E-2"/>
  </r>
  <r>
    <n v="2024"/>
    <x v="3"/>
    <x v="19"/>
    <x v="0"/>
    <x v="1"/>
    <x v="13"/>
    <s v="Tiamulin"/>
    <n v="3.7286684999999998E-4"/>
  </r>
  <r>
    <n v="2024"/>
    <x v="3"/>
    <x v="19"/>
    <x v="0"/>
    <x v="2"/>
    <x v="10"/>
    <s v="Amoxicillin"/>
    <n v="0.18902466332323201"/>
  </r>
  <r>
    <n v="2024"/>
    <x v="3"/>
    <x v="19"/>
    <x v="0"/>
    <x v="2"/>
    <x v="10"/>
    <s v="Benzylpenicillin"/>
    <n v="1.8865165499999999E-2"/>
  </r>
  <r>
    <n v="2024"/>
    <x v="3"/>
    <x v="19"/>
    <x v="0"/>
    <x v="2"/>
    <x v="11"/>
    <s v="Sulfaclozin"/>
    <n v="2.1043199999999998E-3"/>
  </r>
  <r>
    <n v="2024"/>
    <x v="3"/>
    <x v="19"/>
    <x v="0"/>
    <x v="2"/>
    <x v="12"/>
    <s v="Chlortetracyclin"/>
    <n v="1.1489041777777779E-5"/>
  </r>
  <r>
    <n v="2024"/>
    <x v="3"/>
    <x v="19"/>
    <x v="0"/>
    <x v="2"/>
    <x v="12"/>
    <s v="Doxycyclin"/>
    <n v="0.16642311500000001"/>
  </r>
  <r>
    <n v="2024"/>
    <x v="3"/>
    <x v="19"/>
    <x v="0"/>
    <x v="2"/>
    <x v="12"/>
    <s v="Oxytetracyclin"/>
    <n v="1.5160904000000001E-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
  <r>
    <n v="231"/>
    <n v="1"/>
    <n v="26"/>
    <n v="1"/>
    <n v="0"/>
    <x v="0"/>
    <x v="0"/>
    <x v="0"/>
    <x v="0"/>
    <x v="0"/>
    <n v="26545"/>
    <n v="0.98933885854209835"/>
    <m/>
  </r>
  <r>
    <n v="232"/>
    <n v="1"/>
    <n v="26"/>
    <n v="1"/>
    <n v="0"/>
    <x v="0"/>
    <x v="1"/>
    <x v="0"/>
    <x v="0"/>
    <x v="0"/>
    <n v="30951"/>
    <n v="0.9935058641077833"/>
    <m/>
  </r>
  <r>
    <n v="241"/>
    <n v="1"/>
    <n v="26"/>
    <n v="1"/>
    <n v="0"/>
    <x v="1"/>
    <x v="0"/>
    <x v="0"/>
    <x v="0"/>
    <x v="0"/>
    <n v="33704"/>
    <n v="0.99290885354854019"/>
    <m/>
  </r>
  <r>
    <n v="242"/>
    <n v="1"/>
    <n v="26"/>
    <n v="1"/>
    <n v="0"/>
    <x v="1"/>
    <x v="1"/>
    <x v="0"/>
    <x v="0"/>
    <x v="0"/>
    <n v="31885"/>
    <n v="0.99172024462913599"/>
    <m/>
  </r>
  <r>
    <n v="231"/>
    <n v="1"/>
    <n v="15"/>
    <n v="2"/>
    <n v="0"/>
    <x v="0"/>
    <x v="0"/>
    <x v="0"/>
    <x v="1"/>
    <x v="0"/>
    <n v="5226"/>
    <n v="0.97971680061232302"/>
    <m/>
  </r>
  <r>
    <n v="232"/>
    <n v="1"/>
    <n v="15"/>
    <n v="2"/>
    <n v="0"/>
    <x v="0"/>
    <x v="1"/>
    <x v="0"/>
    <x v="1"/>
    <x v="0"/>
    <n v="5675"/>
    <n v="0.97462555066079293"/>
    <m/>
  </r>
  <r>
    <n v="241"/>
    <n v="1"/>
    <n v="15"/>
    <n v="2"/>
    <n v="0"/>
    <x v="1"/>
    <x v="0"/>
    <x v="0"/>
    <x v="1"/>
    <x v="0"/>
    <n v="5751"/>
    <n v="0.9707876890975482"/>
    <m/>
  </r>
  <r>
    <n v="242"/>
    <n v="1"/>
    <n v="15"/>
    <n v="2"/>
    <n v="0"/>
    <x v="1"/>
    <x v="1"/>
    <x v="0"/>
    <x v="1"/>
    <x v="0"/>
    <n v="5552"/>
    <n v="0.96397694524495681"/>
    <m/>
  </r>
  <r>
    <n v="231"/>
    <n v="1"/>
    <n v="15"/>
    <n v="2"/>
    <n v="1"/>
    <x v="0"/>
    <x v="0"/>
    <x v="0"/>
    <x v="1"/>
    <x v="1"/>
    <n v="7543"/>
    <n v="0.991515312209996"/>
    <n v="0.95186522262334539"/>
  </r>
  <r>
    <n v="232"/>
    <n v="1"/>
    <n v="15"/>
    <n v="2"/>
    <n v="1"/>
    <x v="0"/>
    <x v="1"/>
    <x v="0"/>
    <x v="1"/>
    <x v="1"/>
    <n v="8757"/>
    <n v="0.98812378668493772"/>
    <n v="0.96151623714318735"/>
  </r>
  <r>
    <n v="241"/>
    <n v="1"/>
    <n v="15"/>
    <n v="2"/>
    <n v="1"/>
    <x v="1"/>
    <x v="0"/>
    <x v="0"/>
    <x v="1"/>
    <x v="1"/>
    <n v="8622"/>
    <n v="0.99280909301786124"/>
    <n v="0.97733644859813085"/>
  </r>
  <r>
    <n v="242"/>
    <n v="1"/>
    <n v="15"/>
    <n v="2"/>
    <n v="1"/>
    <x v="1"/>
    <x v="1"/>
    <x v="0"/>
    <x v="1"/>
    <x v="1"/>
    <n v="8697"/>
    <n v="0.9943658732896401"/>
    <n v="0.97039777983348752"/>
  </r>
  <r>
    <n v="231"/>
    <n v="1"/>
    <n v="27"/>
    <n v="3"/>
    <n v="0"/>
    <x v="0"/>
    <x v="0"/>
    <x v="0"/>
    <x v="2"/>
    <x v="0"/>
    <n v="4093"/>
    <n v="0.96652821891033469"/>
    <m/>
  </r>
  <r>
    <n v="232"/>
    <n v="1"/>
    <n v="27"/>
    <n v="3"/>
    <n v="0"/>
    <x v="0"/>
    <x v="1"/>
    <x v="0"/>
    <x v="2"/>
    <x v="0"/>
    <n v="5069"/>
    <n v="0.95778260011836658"/>
    <m/>
  </r>
  <r>
    <n v="241"/>
    <n v="1"/>
    <n v="27"/>
    <n v="3"/>
    <n v="0"/>
    <x v="1"/>
    <x v="0"/>
    <x v="0"/>
    <x v="2"/>
    <x v="0"/>
    <n v="5210"/>
    <n v="0.95278310940499045"/>
    <m/>
  </r>
  <r>
    <n v="242"/>
    <n v="1"/>
    <n v="27"/>
    <n v="3"/>
    <n v="0"/>
    <x v="1"/>
    <x v="1"/>
    <x v="0"/>
    <x v="2"/>
    <x v="0"/>
    <n v="5431"/>
    <n v="0.95875529368440437"/>
    <m/>
  </r>
  <r>
    <n v="231"/>
    <n v="1"/>
    <n v="14"/>
    <n v="4"/>
    <n v="0"/>
    <x v="0"/>
    <x v="0"/>
    <x v="0"/>
    <x v="3"/>
    <x v="0"/>
    <n v="16256"/>
    <n v="0.99323326771653542"/>
    <m/>
  </r>
  <r>
    <n v="232"/>
    <n v="1"/>
    <n v="14"/>
    <n v="4"/>
    <n v="0"/>
    <x v="0"/>
    <x v="1"/>
    <x v="0"/>
    <x v="3"/>
    <x v="0"/>
    <n v="12227"/>
    <n v="0.99656497914451625"/>
    <m/>
  </r>
  <r>
    <n v="241"/>
    <n v="1"/>
    <n v="14"/>
    <n v="4"/>
    <n v="0"/>
    <x v="1"/>
    <x v="0"/>
    <x v="0"/>
    <x v="3"/>
    <x v="0"/>
    <n v="9912"/>
    <n v="0.99556093623890229"/>
    <m/>
  </r>
  <r>
    <n v="242"/>
    <n v="1"/>
    <n v="14"/>
    <n v="4"/>
    <n v="0"/>
    <x v="1"/>
    <x v="1"/>
    <x v="0"/>
    <x v="3"/>
    <x v="0"/>
    <n v="9299"/>
    <n v="0.9947306161952898"/>
    <m/>
  </r>
  <r>
    <n v="231"/>
    <n v="1"/>
    <n v="14"/>
    <n v="4"/>
    <n v="1"/>
    <x v="0"/>
    <x v="0"/>
    <x v="0"/>
    <x v="3"/>
    <x v="1"/>
    <n v="22992"/>
    <n v="0.99451983298538627"/>
    <n v="0.82996588821831541"/>
  </r>
  <r>
    <n v="232"/>
    <n v="1"/>
    <n v="14"/>
    <n v="4"/>
    <n v="1"/>
    <x v="0"/>
    <x v="1"/>
    <x v="0"/>
    <x v="3"/>
    <x v="1"/>
    <n v="29893"/>
    <n v="0.99588532432342025"/>
    <n v="0.89479341619079611"/>
  </r>
  <r>
    <n v="241"/>
    <n v="1"/>
    <n v="14"/>
    <n v="4"/>
    <n v="1"/>
    <x v="1"/>
    <x v="0"/>
    <x v="0"/>
    <x v="3"/>
    <x v="1"/>
    <n v="32008"/>
    <n v="0.99837540614846287"/>
    <n v="0.94035548879709596"/>
  </r>
  <r>
    <n v="242"/>
    <n v="1"/>
    <n v="14"/>
    <n v="4"/>
    <n v="1"/>
    <x v="1"/>
    <x v="1"/>
    <x v="0"/>
    <x v="3"/>
    <x v="1"/>
    <n v="32072"/>
    <n v="0.99834746819655773"/>
    <n v="0.93257128579905679"/>
  </r>
  <r>
    <n v="231"/>
    <n v="1"/>
    <n v="101"/>
    <n v="5"/>
    <n v="0"/>
    <x v="0"/>
    <x v="0"/>
    <x v="0"/>
    <x v="4"/>
    <x v="0"/>
    <n v="167"/>
    <n v="0.95209580838323349"/>
    <m/>
  </r>
  <r>
    <n v="232"/>
    <n v="1"/>
    <n v="101"/>
    <n v="5"/>
    <n v="0"/>
    <x v="0"/>
    <x v="1"/>
    <x v="0"/>
    <x v="4"/>
    <x v="0"/>
    <n v="175"/>
    <n v="0.96"/>
    <m/>
  </r>
  <r>
    <n v="241"/>
    <n v="1"/>
    <n v="101"/>
    <n v="5"/>
    <n v="0"/>
    <x v="1"/>
    <x v="0"/>
    <x v="0"/>
    <x v="4"/>
    <x v="0"/>
    <n v="169"/>
    <n v="0.96449704142011838"/>
    <m/>
  </r>
  <r>
    <n v="242"/>
    <n v="1"/>
    <n v="101"/>
    <n v="5"/>
    <n v="0"/>
    <x v="1"/>
    <x v="1"/>
    <x v="0"/>
    <x v="4"/>
    <x v="0"/>
    <n v="159"/>
    <n v="0.96855345911949686"/>
    <m/>
  </r>
  <r>
    <n v="231"/>
    <n v="1"/>
    <n v="23"/>
    <n v="6"/>
    <n v="0"/>
    <x v="0"/>
    <x v="0"/>
    <x v="0"/>
    <x v="5"/>
    <x v="0"/>
    <n v="11362"/>
    <n v="0.9847738074282697"/>
    <m/>
  </r>
  <r>
    <n v="232"/>
    <n v="1"/>
    <n v="23"/>
    <n v="6"/>
    <n v="0"/>
    <x v="0"/>
    <x v="1"/>
    <x v="0"/>
    <x v="5"/>
    <x v="0"/>
    <n v="12454"/>
    <n v="0.98145174241207644"/>
    <m/>
  </r>
  <r>
    <n v="241"/>
    <n v="1"/>
    <n v="23"/>
    <n v="6"/>
    <n v="0"/>
    <x v="1"/>
    <x v="0"/>
    <x v="0"/>
    <x v="5"/>
    <x v="0"/>
    <n v="15291"/>
    <n v="0.9813615852462233"/>
    <m/>
  </r>
  <r>
    <n v="242"/>
    <n v="1"/>
    <n v="23"/>
    <n v="6"/>
    <n v="0"/>
    <x v="1"/>
    <x v="1"/>
    <x v="0"/>
    <x v="5"/>
    <x v="0"/>
    <n v="14767"/>
    <n v="0.97941355725604384"/>
    <m/>
  </r>
  <r>
    <n v="231"/>
    <n v="3"/>
    <n v="34"/>
    <n v="1"/>
    <n v="0"/>
    <x v="0"/>
    <x v="0"/>
    <x v="1"/>
    <x v="6"/>
    <x v="0"/>
    <n v="1896"/>
    <n v="0.99841772151898733"/>
    <m/>
  </r>
  <r>
    <n v="232"/>
    <n v="3"/>
    <n v="34"/>
    <n v="1"/>
    <n v="0"/>
    <x v="0"/>
    <x v="1"/>
    <x v="1"/>
    <x v="6"/>
    <x v="0"/>
    <n v="1713"/>
    <n v="0.99416228838295384"/>
    <m/>
  </r>
  <r>
    <n v="241"/>
    <n v="3"/>
    <n v="34"/>
    <n v="1"/>
    <n v="0"/>
    <x v="1"/>
    <x v="0"/>
    <x v="1"/>
    <x v="6"/>
    <x v="0"/>
    <n v="1613"/>
    <n v="0.99380037197768134"/>
    <m/>
  </r>
  <r>
    <n v="242"/>
    <n v="3"/>
    <n v="34"/>
    <n v="1"/>
    <n v="0"/>
    <x v="1"/>
    <x v="1"/>
    <x v="1"/>
    <x v="6"/>
    <x v="0"/>
    <n v="1561"/>
    <n v="0.99679692504804618"/>
    <m/>
  </r>
  <r>
    <n v="231"/>
    <n v="3"/>
    <n v="34"/>
    <n v="1"/>
    <n v="1"/>
    <x v="0"/>
    <x v="0"/>
    <x v="1"/>
    <x v="6"/>
    <x v="1"/>
    <n v="3029"/>
    <n v="0.99669858038956749"/>
    <n v="0.88108645246770456"/>
  </r>
  <r>
    <n v="232"/>
    <n v="3"/>
    <n v="34"/>
    <n v="1"/>
    <n v="1"/>
    <x v="0"/>
    <x v="1"/>
    <x v="1"/>
    <x v="6"/>
    <x v="1"/>
    <n v="3434"/>
    <n v="0.99679673849737915"/>
    <n v="0.93456032719836402"/>
  </r>
  <r>
    <n v="241"/>
    <n v="3"/>
    <n v="34"/>
    <n v="1"/>
    <n v="1"/>
    <x v="1"/>
    <x v="0"/>
    <x v="1"/>
    <x v="6"/>
    <x v="1"/>
    <n v="3489"/>
    <n v="0.998566924620235"/>
    <n v="0.96354764638346724"/>
  </r>
  <r>
    <n v="242"/>
    <n v="3"/>
    <n v="34"/>
    <n v="1"/>
    <n v="1"/>
    <x v="1"/>
    <x v="1"/>
    <x v="1"/>
    <x v="6"/>
    <x v="1"/>
    <n v="3523"/>
    <n v="0.99858075503831967"/>
    <n v="0.95650938032973276"/>
  </r>
  <r>
    <n v="231"/>
    <n v="3"/>
    <n v="30"/>
    <n v="2"/>
    <n v="0"/>
    <x v="0"/>
    <x v="0"/>
    <x v="1"/>
    <x v="7"/>
    <x v="0"/>
    <n v="1382"/>
    <n v="0.99638205499276411"/>
    <m/>
  </r>
  <r>
    <n v="232"/>
    <n v="3"/>
    <n v="30"/>
    <n v="2"/>
    <n v="0"/>
    <x v="0"/>
    <x v="1"/>
    <x v="1"/>
    <x v="7"/>
    <x v="0"/>
    <n v="1114"/>
    <n v="0.99551166965888693"/>
    <m/>
  </r>
  <r>
    <n v="241"/>
    <n v="3"/>
    <n v="30"/>
    <n v="2"/>
    <n v="0"/>
    <x v="1"/>
    <x v="0"/>
    <x v="1"/>
    <x v="7"/>
    <x v="0"/>
    <n v="1105"/>
    <n v="0.99366515837104075"/>
    <m/>
  </r>
  <r>
    <n v="242"/>
    <n v="3"/>
    <n v="30"/>
    <n v="2"/>
    <n v="0"/>
    <x v="1"/>
    <x v="1"/>
    <x v="1"/>
    <x v="7"/>
    <x v="0"/>
    <n v="1033"/>
    <n v="0.99515972894482096"/>
    <m/>
  </r>
  <r>
    <n v="231"/>
    <n v="3"/>
    <n v="30"/>
    <n v="2"/>
    <n v="1"/>
    <x v="0"/>
    <x v="0"/>
    <x v="1"/>
    <x v="7"/>
    <x v="1"/>
    <n v="2870"/>
    <n v="0.99651567944250874"/>
    <n v="0.86398601398601393"/>
  </r>
  <r>
    <n v="232"/>
    <n v="3"/>
    <n v="30"/>
    <n v="2"/>
    <n v="1"/>
    <x v="0"/>
    <x v="1"/>
    <x v="1"/>
    <x v="7"/>
    <x v="1"/>
    <n v="3251"/>
    <n v="0.99661642571516451"/>
    <n v="0.93024691358024691"/>
  </r>
  <r>
    <n v="241"/>
    <n v="3"/>
    <n v="30"/>
    <n v="2"/>
    <n v="1"/>
    <x v="1"/>
    <x v="0"/>
    <x v="1"/>
    <x v="7"/>
    <x v="1"/>
    <n v="3322"/>
    <n v="0.99759181216134862"/>
    <n v="0.95896197948098971"/>
  </r>
  <r>
    <n v="242"/>
    <n v="3"/>
    <n v="30"/>
    <n v="2"/>
    <n v="1"/>
    <x v="1"/>
    <x v="1"/>
    <x v="1"/>
    <x v="7"/>
    <x v="1"/>
    <n v="3348"/>
    <n v="0.99940262843488648"/>
    <n v="0.95905558876270169"/>
  </r>
  <r>
    <n v="231"/>
    <n v="3"/>
    <n v="31"/>
    <n v="3"/>
    <n v="0"/>
    <x v="0"/>
    <x v="0"/>
    <x v="1"/>
    <x v="8"/>
    <x v="0"/>
    <n v="1113"/>
    <n v="0.98562443845462711"/>
    <m/>
  </r>
  <r>
    <n v="232"/>
    <n v="3"/>
    <n v="31"/>
    <n v="3"/>
    <n v="0"/>
    <x v="0"/>
    <x v="1"/>
    <x v="1"/>
    <x v="8"/>
    <x v="0"/>
    <n v="1248"/>
    <n v="0.98637820512820518"/>
    <m/>
  </r>
  <r>
    <n v="241"/>
    <n v="3"/>
    <n v="31"/>
    <n v="3"/>
    <n v="0"/>
    <x v="1"/>
    <x v="0"/>
    <x v="1"/>
    <x v="8"/>
    <x v="0"/>
    <n v="1334"/>
    <n v="0.98350824587706143"/>
    <m/>
  </r>
  <r>
    <n v="242"/>
    <n v="3"/>
    <n v="31"/>
    <n v="3"/>
    <n v="0"/>
    <x v="1"/>
    <x v="1"/>
    <x v="1"/>
    <x v="8"/>
    <x v="0"/>
    <n v="1276"/>
    <n v="0.98667711598746077"/>
    <m/>
  </r>
  <r>
    <n v="231"/>
    <n v="3"/>
    <n v="31"/>
    <n v="3"/>
    <n v="1"/>
    <x v="0"/>
    <x v="0"/>
    <x v="1"/>
    <x v="8"/>
    <x v="1"/>
    <n v="6071"/>
    <n v="0.99061110196013835"/>
    <n v="0.94679082141669435"/>
  </r>
  <r>
    <n v="232"/>
    <n v="3"/>
    <n v="31"/>
    <n v="3"/>
    <n v="1"/>
    <x v="0"/>
    <x v="1"/>
    <x v="1"/>
    <x v="8"/>
    <x v="1"/>
    <n v="5817"/>
    <n v="0.99535843218153686"/>
    <n v="0.96632124352331605"/>
  </r>
  <r>
    <n v="241"/>
    <n v="3"/>
    <n v="31"/>
    <n v="3"/>
    <n v="1"/>
    <x v="1"/>
    <x v="0"/>
    <x v="1"/>
    <x v="8"/>
    <x v="1"/>
    <n v="5457"/>
    <n v="0.99523547736851747"/>
    <n v="0.9723807770208065"/>
  </r>
  <r>
    <n v="242"/>
    <n v="3"/>
    <n v="31"/>
    <n v="3"/>
    <n v="1"/>
    <x v="1"/>
    <x v="1"/>
    <x v="1"/>
    <x v="8"/>
    <x v="1"/>
    <n v="5337"/>
    <n v="0.99718943226531764"/>
    <n v="0.971815107102593"/>
  </r>
  <r>
    <n v="231"/>
    <n v="3"/>
    <n v="32"/>
    <n v="4"/>
    <n v="0"/>
    <x v="0"/>
    <x v="0"/>
    <x v="1"/>
    <x v="9"/>
    <x v="0"/>
    <n v="2496"/>
    <n v="0.97075320512820518"/>
    <m/>
  </r>
  <r>
    <n v="232"/>
    <n v="3"/>
    <n v="32"/>
    <n v="4"/>
    <n v="0"/>
    <x v="0"/>
    <x v="1"/>
    <x v="1"/>
    <x v="9"/>
    <x v="0"/>
    <n v="2993"/>
    <n v="0.97560975609756095"/>
    <m/>
  </r>
  <r>
    <n v="241"/>
    <n v="3"/>
    <n v="32"/>
    <n v="4"/>
    <n v="0"/>
    <x v="1"/>
    <x v="0"/>
    <x v="1"/>
    <x v="9"/>
    <x v="0"/>
    <n v="3321"/>
    <n v="0.97711532670882262"/>
    <m/>
  </r>
  <r>
    <n v="242"/>
    <n v="3"/>
    <n v="32"/>
    <n v="4"/>
    <n v="0"/>
    <x v="1"/>
    <x v="1"/>
    <x v="1"/>
    <x v="9"/>
    <x v="0"/>
    <n v="3171"/>
    <n v="0.98423210343740142"/>
    <m/>
  </r>
  <r>
    <n v="231"/>
    <n v="3"/>
    <n v="32"/>
    <n v="4"/>
    <n v="1"/>
    <x v="0"/>
    <x v="0"/>
    <x v="1"/>
    <x v="9"/>
    <x v="1"/>
    <n v="17500"/>
    <n v="0.99280000000000002"/>
    <n v="0.95303326810176126"/>
  </r>
  <r>
    <n v="232"/>
    <n v="3"/>
    <n v="32"/>
    <n v="4"/>
    <n v="1"/>
    <x v="0"/>
    <x v="1"/>
    <x v="1"/>
    <x v="9"/>
    <x v="1"/>
    <n v="16953"/>
    <n v="0.99699168288798445"/>
    <n v="0.96852443497810914"/>
  </r>
  <r>
    <n v="241"/>
    <n v="3"/>
    <n v="32"/>
    <n v="4"/>
    <n v="1"/>
    <x v="1"/>
    <x v="0"/>
    <x v="1"/>
    <x v="9"/>
    <x v="1"/>
    <n v="15998"/>
    <n v="0.99793724215526936"/>
    <n v="0.97964296899467584"/>
  </r>
  <r>
    <n v="242"/>
    <n v="3"/>
    <n v="32"/>
    <n v="4"/>
    <n v="1"/>
    <x v="1"/>
    <x v="1"/>
    <x v="1"/>
    <x v="9"/>
    <x v="1"/>
    <n v="15931"/>
    <n v="0.99817964973950157"/>
    <n v="0.97736133819645332"/>
  </r>
  <r>
    <n v="231"/>
    <n v="3"/>
    <n v="102"/>
    <n v="5"/>
    <n v="0"/>
    <x v="0"/>
    <x v="0"/>
    <x v="1"/>
    <x v="10"/>
    <x v="0"/>
    <n v="2"/>
    <n v="1"/>
    <m/>
  </r>
  <r>
    <n v="232"/>
    <n v="3"/>
    <n v="102"/>
    <n v="5"/>
    <n v="0"/>
    <x v="0"/>
    <x v="1"/>
    <x v="1"/>
    <x v="10"/>
    <x v="0"/>
    <n v="1"/>
    <n v="1"/>
    <m/>
  </r>
  <r>
    <n v="241"/>
    <n v="3"/>
    <n v="102"/>
    <n v="5"/>
    <n v="0"/>
    <x v="1"/>
    <x v="0"/>
    <x v="1"/>
    <x v="10"/>
    <x v="0"/>
    <n v="1"/>
    <n v="1"/>
    <m/>
  </r>
  <r>
    <n v="242"/>
    <n v="3"/>
    <n v="102"/>
    <n v="5"/>
    <n v="0"/>
    <x v="1"/>
    <x v="1"/>
    <x v="1"/>
    <x v="10"/>
    <x v="0"/>
    <n v="1"/>
    <n v="1"/>
    <m/>
  </r>
  <r>
    <n v="231"/>
    <n v="3"/>
    <n v="43"/>
    <n v="6"/>
    <n v="0"/>
    <x v="0"/>
    <x v="0"/>
    <x v="1"/>
    <x v="11"/>
    <x v="0"/>
    <n v="642"/>
    <n v="0.99688473520249221"/>
    <m/>
  </r>
  <r>
    <n v="232"/>
    <n v="3"/>
    <n v="43"/>
    <n v="6"/>
    <n v="0"/>
    <x v="0"/>
    <x v="1"/>
    <x v="1"/>
    <x v="11"/>
    <x v="0"/>
    <n v="747"/>
    <n v="0.99062918340026773"/>
    <m/>
  </r>
  <r>
    <n v="241"/>
    <n v="3"/>
    <n v="43"/>
    <n v="6"/>
    <n v="0"/>
    <x v="1"/>
    <x v="0"/>
    <x v="1"/>
    <x v="11"/>
    <x v="0"/>
    <n v="730"/>
    <n v="0.989041095890411"/>
    <m/>
  </r>
  <r>
    <n v="242"/>
    <n v="3"/>
    <n v="43"/>
    <n v="6"/>
    <n v="0"/>
    <x v="1"/>
    <x v="1"/>
    <x v="1"/>
    <x v="11"/>
    <x v="0"/>
    <n v="738"/>
    <n v="0.99322493224932251"/>
    <m/>
  </r>
  <r>
    <n v="231"/>
    <n v="5"/>
    <n v="51"/>
    <n v="1"/>
    <n v="0"/>
    <x v="0"/>
    <x v="0"/>
    <x v="2"/>
    <x v="12"/>
    <x v="0"/>
    <n v="153"/>
    <n v="0.97385620915032678"/>
    <m/>
  </r>
  <r>
    <n v="232"/>
    <n v="5"/>
    <n v="51"/>
    <n v="1"/>
    <n v="0"/>
    <x v="0"/>
    <x v="1"/>
    <x v="2"/>
    <x v="12"/>
    <x v="0"/>
    <n v="184"/>
    <n v="0.97826086956521741"/>
    <m/>
  </r>
  <r>
    <n v="241"/>
    <n v="5"/>
    <n v="51"/>
    <n v="1"/>
    <n v="0"/>
    <x v="1"/>
    <x v="0"/>
    <x v="2"/>
    <x v="12"/>
    <x v="0"/>
    <n v="217"/>
    <n v="0.97695852534562211"/>
    <m/>
  </r>
  <r>
    <n v="242"/>
    <n v="5"/>
    <n v="51"/>
    <n v="1"/>
    <n v="0"/>
    <x v="1"/>
    <x v="1"/>
    <x v="2"/>
    <x v="12"/>
    <x v="0"/>
    <n v="184"/>
    <n v="0.96739130434782605"/>
    <m/>
  </r>
  <r>
    <n v="231"/>
    <n v="5"/>
    <n v="51"/>
    <n v="1"/>
    <n v="1"/>
    <x v="0"/>
    <x v="0"/>
    <x v="2"/>
    <x v="12"/>
    <x v="1"/>
    <n v="2334"/>
    <n v="0.99871465295629824"/>
    <n v="0.88073788073788073"/>
  </r>
  <r>
    <n v="232"/>
    <n v="5"/>
    <n v="51"/>
    <n v="1"/>
    <n v="1"/>
    <x v="0"/>
    <x v="1"/>
    <x v="2"/>
    <x v="12"/>
    <x v="1"/>
    <n v="2326"/>
    <n v="0.99742046431642306"/>
    <n v="0.91681034482758617"/>
  </r>
  <r>
    <n v="241"/>
    <n v="5"/>
    <n v="51"/>
    <n v="1"/>
    <n v="1"/>
    <x v="1"/>
    <x v="0"/>
    <x v="2"/>
    <x v="12"/>
    <x v="1"/>
    <n v="2211"/>
    <n v="0.99773857982813208"/>
    <n v="0.9401631912964642"/>
  </r>
  <r>
    <n v="242"/>
    <n v="5"/>
    <n v="51"/>
    <n v="1"/>
    <n v="1"/>
    <x v="1"/>
    <x v="1"/>
    <x v="2"/>
    <x v="12"/>
    <x v="1"/>
    <n v="2208"/>
    <n v="0.99864130434782605"/>
    <n v="0.93061224489795913"/>
  </r>
  <r>
    <n v="231"/>
    <n v="5"/>
    <n v="54"/>
    <n v="2"/>
    <n v="0"/>
    <x v="0"/>
    <x v="0"/>
    <x v="2"/>
    <x v="13"/>
    <x v="0"/>
    <n v="95"/>
    <n v="1"/>
    <m/>
  </r>
  <r>
    <n v="232"/>
    <n v="5"/>
    <n v="54"/>
    <n v="2"/>
    <n v="0"/>
    <x v="0"/>
    <x v="1"/>
    <x v="2"/>
    <x v="13"/>
    <x v="0"/>
    <n v="76"/>
    <n v="1"/>
    <m/>
  </r>
  <r>
    <n v="241"/>
    <n v="5"/>
    <n v="54"/>
    <n v="2"/>
    <n v="0"/>
    <x v="1"/>
    <x v="0"/>
    <x v="2"/>
    <x v="13"/>
    <x v="0"/>
    <n v="57"/>
    <n v="0.92982456140350878"/>
    <m/>
  </r>
  <r>
    <n v="242"/>
    <n v="5"/>
    <n v="54"/>
    <n v="2"/>
    <n v="0"/>
    <x v="1"/>
    <x v="1"/>
    <x v="2"/>
    <x v="13"/>
    <x v="0"/>
    <n v="43"/>
    <n v="0.95348837209302328"/>
    <m/>
  </r>
  <r>
    <n v="231"/>
    <n v="5"/>
    <n v="54"/>
    <n v="2"/>
    <n v="1"/>
    <x v="0"/>
    <x v="0"/>
    <x v="2"/>
    <x v="13"/>
    <x v="1"/>
    <n v="242"/>
    <n v="0.99586776859504134"/>
    <n v="0.95850622406639008"/>
  </r>
  <r>
    <n v="232"/>
    <n v="5"/>
    <n v="54"/>
    <n v="2"/>
    <n v="1"/>
    <x v="0"/>
    <x v="1"/>
    <x v="2"/>
    <x v="13"/>
    <x v="1"/>
    <n v="299"/>
    <n v="0.98996655518394649"/>
    <n v="0.95270270270270274"/>
  </r>
  <r>
    <n v="241"/>
    <n v="5"/>
    <n v="54"/>
    <n v="2"/>
    <n v="1"/>
    <x v="1"/>
    <x v="0"/>
    <x v="2"/>
    <x v="13"/>
    <x v="1"/>
    <n v="336"/>
    <n v="0.99404761904761907"/>
    <n v="0.9760479041916168"/>
  </r>
  <r>
    <n v="242"/>
    <n v="5"/>
    <n v="54"/>
    <n v="2"/>
    <n v="1"/>
    <x v="1"/>
    <x v="1"/>
    <x v="2"/>
    <x v="13"/>
    <x v="1"/>
    <n v="344"/>
    <n v="0.9941860465116279"/>
    <n v="0.96491228070175439"/>
  </r>
  <r>
    <n v="231"/>
    <n v="5"/>
    <n v="53"/>
    <n v="3"/>
    <n v="0"/>
    <x v="0"/>
    <x v="0"/>
    <x v="2"/>
    <x v="14"/>
    <x v="0"/>
    <n v="470"/>
    <n v="0.97446808510638294"/>
    <m/>
  </r>
  <r>
    <n v="232"/>
    <n v="5"/>
    <n v="53"/>
    <n v="3"/>
    <n v="0"/>
    <x v="0"/>
    <x v="1"/>
    <x v="2"/>
    <x v="14"/>
    <x v="0"/>
    <n v="577"/>
    <n v="0.97920277296360481"/>
    <m/>
  </r>
  <r>
    <n v="241"/>
    <n v="5"/>
    <n v="53"/>
    <n v="3"/>
    <n v="0"/>
    <x v="1"/>
    <x v="0"/>
    <x v="2"/>
    <x v="14"/>
    <x v="0"/>
    <n v="542"/>
    <n v="0.98339483394833949"/>
    <m/>
  </r>
  <r>
    <n v="242"/>
    <n v="5"/>
    <n v="53"/>
    <n v="3"/>
    <n v="0"/>
    <x v="1"/>
    <x v="1"/>
    <x v="2"/>
    <x v="14"/>
    <x v="0"/>
    <n v="590"/>
    <n v="0.96610169491525422"/>
    <m/>
  </r>
  <r>
    <n v="231"/>
    <n v="5"/>
    <n v="53"/>
    <n v="3"/>
    <n v="1"/>
    <x v="0"/>
    <x v="0"/>
    <x v="2"/>
    <x v="14"/>
    <x v="1"/>
    <n v="1478"/>
    <n v="0.99458728010825437"/>
    <n v="0.97278911564625847"/>
  </r>
  <r>
    <n v="232"/>
    <n v="5"/>
    <n v="53"/>
    <n v="3"/>
    <n v="1"/>
    <x v="0"/>
    <x v="1"/>
    <x v="2"/>
    <x v="14"/>
    <x v="1"/>
    <n v="1663"/>
    <n v="0.99398677089597109"/>
    <n v="0.96128251663641862"/>
  </r>
  <r>
    <n v="241"/>
    <n v="5"/>
    <n v="53"/>
    <n v="3"/>
    <n v="1"/>
    <x v="1"/>
    <x v="0"/>
    <x v="2"/>
    <x v="14"/>
    <x v="1"/>
    <n v="1744"/>
    <n v="0.99426605504587151"/>
    <n v="0.98327566320645909"/>
  </r>
  <r>
    <n v="242"/>
    <n v="5"/>
    <n v="53"/>
    <n v="3"/>
    <n v="1"/>
    <x v="1"/>
    <x v="1"/>
    <x v="2"/>
    <x v="14"/>
    <x v="1"/>
    <n v="1778"/>
    <n v="0.99268841394825647"/>
    <n v="0.97110481586402264"/>
  </r>
  <r>
    <n v="231"/>
    <n v="5"/>
    <n v="103"/>
    <n v="4"/>
    <n v="0"/>
    <x v="0"/>
    <x v="0"/>
    <x v="2"/>
    <x v="15"/>
    <x v="0"/>
    <n v="9"/>
    <n v="0.77777777777777779"/>
    <m/>
  </r>
  <r>
    <n v="232"/>
    <n v="5"/>
    <n v="103"/>
    <n v="4"/>
    <n v="0"/>
    <x v="0"/>
    <x v="1"/>
    <x v="2"/>
    <x v="15"/>
    <x v="0"/>
    <n v="5"/>
    <n v="1"/>
    <m/>
  </r>
  <r>
    <n v="241"/>
    <n v="5"/>
    <n v="103"/>
    <n v="4"/>
    <n v="0"/>
    <x v="1"/>
    <x v="0"/>
    <x v="2"/>
    <x v="15"/>
    <x v="0"/>
    <n v="2"/>
    <n v="1"/>
    <m/>
  </r>
  <r>
    <n v="242"/>
    <n v="5"/>
    <n v="103"/>
    <n v="4"/>
    <n v="0"/>
    <x v="1"/>
    <x v="1"/>
    <x v="2"/>
    <x v="15"/>
    <x v="0"/>
    <n v="2"/>
    <n v="1"/>
    <m/>
  </r>
  <r>
    <n v="231"/>
    <n v="5"/>
    <n v="62"/>
    <n v="5"/>
    <n v="0"/>
    <x v="0"/>
    <x v="0"/>
    <x v="2"/>
    <x v="16"/>
    <x v="0"/>
    <n v="385"/>
    <n v="0.96623376623376622"/>
    <m/>
  </r>
  <r>
    <n v="232"/>
    <n v="5"/>
    <n v="62"/>
    <n v="5"/>
    <n v="0"/>
    <x v="0"/>
    <x v="1"/>
    <x v="2"/>
    <x v="16"/>
    <x v="0"/>
    <n v="520"/>
    <n v="0.94038461538461537"/>
    <m/>
  </r>
  <r>
    <n v="241"/>
    <n v="5"/>
    <n v="62"/>
    <n v="5"/>
    <n v="0"/>
    <x v="1"/>
    <x v="0"/>
    <x v="2"/>
    <x v="16"/>
    <x v="0"/>
    <n v="595"/>
    <n v="0.94117647058823528"/>
    <m/>
  </r>
  <r>
    <n v="242"/>
    <n v="5"/>
    <n v="62"/>
    <n v="5"/>
    <n v="0"/>
    <x v="1"/>
    <x v="1"/>
    <x v="2"/>
    <x v="16"/>
    <x v="0"/>
    <n v="567"/>
    <n v="0.95767195767195767"/>
    <m/>
  </r>
  <r>
    <n v="231"/>
    <n v="7"/>
    <n v="71"/>
    <n v="1"/>
    <n v="0"/>
    <x v="0"/>
    <x v="0"/>
    <x v="3"/>
    <x v="17"/>
    <x v="0"/>
    <n v="34"/>
    <n v="0.97058823529411764"/>
    <m/>
  </r>
  <r>
    <n v="232"/>
    <n v="7"/>
    <n v="71"/>
    <n v="1"/>
    <n v="0"/>
    <x v="0"/>
    <x v="1"/>
    <x v="3"/>
    <x v="17"/>
    <x v="0"/>
    <n v="49"/>
    <n v="0.97959183673469385"/>
    <m/>
  </r>
  <r>
    <n v="241"/>
    <n v="7"/>
    <n v="71"/>
    <n v="1"/>
    <n v="0"/>
    <x v="1"/>
    <x v="0"/>
    <x v="3"/>
    <x v="17"/>
    <x v="0"/>
    <n v="57"/>
    <n v="0.96491228070175439"/>
    <m/>
  </r>
  <r>
    <n v="242"/>
    <n v="7"/>
    <n v="71"/>
    <n v="1"/>
    <n v="0"/>
    <x v="1"/>
    <x v="1"/>
    <x v="3"/>
    <x v="17"/>
    <x v="0"/>
    <n v="57"/>
    <n v="0.98245614035087714"/>
    <m/>
  </r>
  <r>
    <n v="231"/>
    <n v="7"/>
    <n v="71"/>
    <n v="1"/>
    <n v="1"/>
    <x v="0"/>
    <x v="0"/>
    <x v="3"/>
    <x v="17"/>
    <x v="1"/>
    <n v="1182"/>
    <n v="0.99492385786802029"/>
    <n v="0.91751700680272108"/>
  </r>
  <r>
    <n v="232"/>
    <n v="7"/>
    <n v="71"/>
    <n v="1"/>
    <n v="1"/>
    <x v="0"/>
    <x v="1"/>
    <x v="3"/>
    <x v="17"/>
    <x v="1"/>
    <n v="1175"/>
    <n v="0.99404255319148938"/>
    <n v="0.94606164383561642"/>
  </r>
  <r>
    <n v="241"/>
    <n v="7"/>
    <n v="71"/>
    <n v="1"/>
    <n v="1"/>
    <x v="1"/>
    <x v="0"/>
    <x v="3"/>
    <x v="17"/>
    <x v="1"/>
    <n v="1126"/>
    <n v="0.9982238010657194"/>
    <n v="0.95017793594306055"/>
  </r>
  <r>
    <n v="242"/>
    <n v="7"/>
    <n v="71"/>
    <n v="1"/>
    <n v="1"/>
    <x v="1"/>
    <x v="1"/>
    <x v="3"/>
    <x v="17"/>
    <x v="1"/>
    <n v="1125"/>
    <n v="0.99733333333333329"/>
    <n v="0.95811051693404636"/>
  </r>
  <r>
    <n v="231"/>
    <n v="7"/>
    <n v="104"/>
    <n v="2"/>
    <n v="0"/>
    <x v="0"/>
    <x v="0"/>
    <x v="3"/>
    <x v="18"/>
    <x v="0"/>
    <n v="1"/>
    <n v="1"/>
    <m/>
  </r>
  <r>
    <n v="232"/>
    <n v="7"/>
    <n v="104"/>
    <n v="2"/>
    <n v="0"/>
    <x v="0"/>
    <x v="1"/>
    <x v="3"/>
    <x v="18"/>
    <x v="0"/>
    <n v="2"/>
    <n v="1"/>
    <m/>
  </r>
  <r>
    <n v="241"/>
    <n v="7"/>
    <n v="104"/>
    <n v="2"/>
    <n v="0"/>
    <x v="1"/>
    <x v="0"/>
    <x v="3"/>
    <x v="18"/>
    <x v="0"/>
    <n v="3"/>
    <n v="1"/>
    <m/>
  </r>
  <r>
    <n v="242"/>
    <n v="7"/>
    <n v="104"/>
    <n v="2"/>
    <n v="0"/>
    <x v="1"/>
    <x v="1"/>
    <x v="3"/>
    <x v="18"/>
    <x v="0"/>
    <n v="3"/>
    <n v="1"/>
    <m/>
  </r>
  <r>
    <n v="231"/>
    <n v="7"/>
    <n v="82"/>
    <n v="3"/>
    <n v="0"/>
    <x v="0"/>
    <x v="0"/>
    <x v="3"/>
    <x v="19"/>
    <x v="0"/>
    <n v="32"/>
    <n v="1"/>
    <m/>
  </r>
  <r>
    <n v="232"/>
    <n v="7"/>
    <n v="82"/>
    <n v="3"/>
    <n v="0"/>
    <x v="0"/>
    <x v="1"/>
    <x v="3"/>
    <x v="19"/>
    <x v="0"/>
    <n v="28"/>
    <n v="1"/>
    <m/>
  </r>
  <r>
    <n v="241"/>
    <n v="7"/>
    <n v="82"/>
    <n v="3"/>
    <n v="0"/>
    <x v="1"/>
    <x v="0"/>
    <x v="3"/>
    <x v="19"/>
    <x v="0"/>
    <n v="39"/>
    <n v="0.92307692307692313"/>
    <m/>
  </r>
  <r>
    <n v="242"/>
    <n v="7"/>
    <n v="82"/>
    <n v="3"/>
    <n v="0"/>
    <x v="1"/>
    <x v="1"/>
    <x v="3"/>
    <x v="19"/>
    <x v="0"/>
    <n v="33"/>
    <n v="0.87878787878787878"/>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n v="2024"/>
    <x v="0"/>
    <x v="0"/>
    <x v="0"/>
    <n v="8713"/>
    <n v="0"/>
    <n v="4.3036178765665643E-2"/>
    <n v="2.487188247352238"/>
    <n v="11.819666954288994"/>
    <x v="0"/>
  </r>
  <r>
    <n v="2024"/>
    <x v="1"/>
    <x v="0"/>
    <x v="0"/>
    <n v="8773"/>
    <n v="0"/>
    <n v="8.9957954434340473E-2"/>
    <n v="2.9447439353099729"/>
    <n v="13.444666139123678"/>
    <x v="0"/>
  </r>
  <r>
    <n v="2024"/>
    <x v="0"/>
    <x v="0"/>
    <x v="0"/>
    <n v="8713"/>
    <n v="0"/>
    <n v="3.9574896034356231E-2"/>
    <n v="2.3423070155594097"/>
    <n v="10.51141774453416"/>
    <x v="1"/>
  </r>
  <r>
    <n v="2024"/>
    <x v="1"/>
    <x v="0"/>
    <x v="0"/>
    <n v="8773"/>
    <n v="0"/>
    <n v="8.6153615642499959E-2"/>
    <n v="2.78125"/>
    <n v="11.93660527702005"/>
    <x v="1"/>
  </r>
  <r>
    <n v="2024"/>
    <x v="0"/>
    <x v="0"/>
    <x v="0"/>
    <n v="8713"/>
    <n v="0"/>
    <n v="4.1728763040238447E-2"/>
    <n v="2.5088289188738964"/>
    <n v="11.161038196534884"/>
    <x v="2"/>
  </r>
  <r>
    <n v="2024"/>
    <x v="1"/>
    <x v="0"/>
    <x v="0"/>
    <n v="8773"/>
    <n v="0"/>
    <n v="9.1303808460488786E-2"/>
    <n v="2.9191348513382414"/>
    <n v="12.596416798885262"/>
    <x v="2"/>
  </r>
  <r>
    <n v="2024"/>
    <x v="0"/>
    <x v="0"/>
    <x v="1"/>
    <n v="30310"/>
    <n v="0.71232372046209647"/>
    <n v="2.1382107517965725"/>
    <n v="3.8309953868791595"/>
    <n v="5.5067299608864513"/>
    <x v="0"/>
  </r>
  <r>
    <n v="2024"/>
    <x v="1"/>
    <x v="0"/>
    <x v="1"/>
    <n v="30201"/>
    <n v="0.85436893203883491"/>
    <n v="2.2835748457325105"/>
    <n v="3.8957532116848048"/>
    <n v="5.5942915392456678"/>
    <x v="0"/>
  </r>
  <r>
    <n v="2024"/>
    <x v="0"/>
    <x v="0"/>
    <x v="1"/>
    <n v="30310"/>
    <n v="0.65888363230172819"/>
    <n v="1.8372515739698541"/>
    <n v="3.1480518304995058"/>
    <n v="4.4822591903210816"/>
    <x v="1"/>
  </r>
  <r>
    <n v="2024"/>
    <x v="1"/>
    <x v="0"/>
    <x v="1"/>
    <n v="30201"/>
    <n v="0.79228384429900101"/>
    <n v="2.0366044971239323"/>
    <n v="3.3779697624190068"/>
    <n v="4.7711944108558377"/>
    <x v="1"/>
  </r>
  <r>
    <n v="2024"/>
    <x v="0"/>
    <x v="0"/>
    <x v="1"/>
    <n v="30310"/>
    <n v="0.78105141714018012"/>
    <n v="2.0668964414249622"/>
    <n v="3.5042832819375422"/>
    <n v="5.0188444337242855"/>
    <x v="2"/>
  </r>
  <r>
    <n v="2024"/>
    <x v="1"/>
    <x v="0"/>
    <x v="1"/>
    <n v="30201"/>
    <n v="0.94523038014700067"/>
    <n v="2.309184255561894"/>
    <n v="3.805703541209652"/>
    <n v="5.5008593396653094"/>
    <x v="2"/>
  </r>
  <r>
    <n v="2024"/>
    <x v="0"/>
    <x v="1"/>
    <x v="2"/>
    <n v="3408"/>
    <n v="0.40623827538769386"/>
    <n v="1.3596689101439086"/>
    <n v="3.9593798058723397"/>
    <n v="8.9198525406546469"/>
    <x v="0"/>
  </r>
  <r>
    <n v="2024"/>
    <x v="1"/>
    <x v="1"/>
    <x v="2"/>
    <n v="3416"/>
    <n v="0.42460735518044462"/>
    <n v="1.3695278183336521"/>
    <n v="4.014619624203025"/>
    <n v="9.1247227859975162"/>
    <x v="0"/>
  </r>
  <r>
    <n v="2024"/>
    <x v="0"/>
    <x v="1"/>
    <x v="2"/>
    <n v="3408"/>
    <n v="0.34981582847812553"/>
    <n v="1.1861096888177451"/>
    <n v="3.6424485381613372"/>
    <n v="8.0998877471598139"/>
    <x v="1"/>
  </r>
  <r>
    <n v="2024"/>
    <x v="1"/>
    <x v="1"/>
    <x v="2"/>
    <n v="3416"/>
    <n v="0.36512737783116073"/>
    <n v="1.1985990931779122"/>
    <n v="3.6850993662260683"/>
    <n v="8.2406903180783644"/>
    <x v="1"/>
  </r>
  <r>
    <n v="2024"/>
    <x v="0"/>
    <x v="1"/>
    <x v="2"/>
    <n v="3408"/>
    <n v="0.38936639385693861"/>
    <n v="1.3599072384761106"/>
    <n v="4.1227715857816154"/>
    <n v="8.9497643956981534"/>
    <x v="2"/>
  </r>
  <r>
    <n v="2024"/>
    <x v="1"/>
    <x v="1"/>
    <x v="2"/>
    <n v="3416"/>
    <n v="0.40968584838041533"/>
    <n v="1.379916599630346"/>
    <n v="4.0547897843252381"/>
    <n v="9.0595732591149698"/>
    <x v="2"/>
  </r>
  <r>
    <n v="2024"/>
    <x v="0"/>
    <x v="1"/>
    <x v="3"/>
    <n v="3213"/>
    <n v="2.5726572146293694"/>
    <n v="12.29632556301857"/>
    <n v="28.532886101793789"/>
    <n v="48.658505938519696"/>
    <x v="0"/>
  </r>
  <r>
    <n v="2024"/>
    <x v="1"/>
    <x v="1"/>
    <x v="3"/>
    <n v="3245"/>
    <n v="2.2455118666566753"/>
    <n v="11.64650841406711"/>
    <n v="27.510343340065493"/>
    <n v="47.157994317864841"/>
    <x v="0"/>
  </r>
  <r>
    <n v="2024"/>
    <x v="0"/>
    <x v="1"/>
    <x v="3"/>
    <n v="3213"/>
    <n v="2.5578263160976755"/>
    <n v="12.250320006649488"/>
    <n v="28.425499107287781"/>
    <n v="48.43758377654801"/>
    <x v="1"/>
  </r>
  <r>
    <n v="2024"/>
    <x v="1"/>
    <x v="1"/>
    <x v="3"/>
    <n v="3245"/>
    <n v="2.1623315575054844"/>
    <n v="11.61111914982556"/>
    <n v="27.411211211211214"/>
    <n v="47.108995665622487"/>
    <x v="1"/>
  </r>
  <r>
    <n v="2024"/>
    <x v="0"/>
    <x v="1"/>
    <x v="3"/>
    <n v="3213"/>
    <n v="3.4626168224299065"/>
    <n v="14.227642276422765"/>
    <n v="33.62992425708719"/>
    <n v="57.610205707926752"/>
    <x v="2"/>
  </r>
  <r>
    <n v="2024"/>
    <x v="1"/>
    <x v="1"/>
    <x v="3"/>
    <n v="3245"/>
    <n v="2.8190592921709818"/>
    <n v="13.047414727770166"/>
    <n v="32.338485241142237"/>
    <n v="57.165364385954042"/>
    <x v="2"/>
  </r>
  <r>
    <n v="2024"/>
    <x v="0"/>
    <x v="1"/>
    <x v="4"/>
    <n v="5433"/>
    <n v="0"/>
    <n v="1.8620085885179696"/>
    <n v="9.0696806066176467"/>
    <n v="24.915451774306145"/>
    <x v="0"/>
  </r>
  <r>
    <n v="2024"/>
    <x v="1"/>
    <x v="1"/>
    <x v="4"/>
    <n v="5309"/>
    <n v="0"/>
    <n v="1.8858442657638594"/>
    <n v="9.7544642857142847"/>
    <n v="25.952923752814318"/>
    <x v="0"/>
  </r>
  <r>
    <n v="2024"/>
    <x v="0"/>
    <x v="1"/>
    <x v="4"/>
    <n v="5433"/>
    <n v="0"/>
    <n v="1.8459448823895299"/>
    <n v="8.8151480394925681"/>
    <n v="24.179914288664008"/>
    <x v="1"/>
  </r>
  <r>
    <n v="2024"/>
    <x v="1"/>
    <x v="1"/>
    <x v="4"/>
    <n v="5309"/>
    <n v="0"/>
    <n v="1.8437551145833682"/>
    <n v="9.4882913725778408"/>
    <n v="25.06474246436677"/>
    <x v="1"/>
  </r>
  <r>
    <n v="2024"/>
    <x v="0"/>
    <x v="1"/>
    <x v="4"/>
    <n v="5433"/>
    <n v="0"/>
    <n v="2.0925310764968952"/>
    <n v="11.473591803258421"/>
    <n v="32.994917370385942"/>
    <x v="2"/>
  </r>
  <r>
    <n v="2024"/>
    <x v="1"/>
    <x v="1"/>
    <x v="4"/>
    <n v="5309"/>
    <n v="0"/>
    <n v="2.1196706312900275"/>
    <n v="11.609718731481076"/>
    <n v="33.695155316021228"/>
    <x v="2"/>
  </r>
  <r>
    <n v="2024"/>
    <x v="0"/>
    <x v="1"/>
    <x v="5"/>
    <n v="16157"/>
    <n v="0"/>
    <n v="0.34695680476124052"/>
    <n v="3.8542759120830081"/>
    <n v="10.58704624306778"/>
    <x v="0"/>
  </r>
  <r>
    <n v="2024"/>
    <x v="1"/>
    <x v="1"/>
    <x v="5"/>
    <n v="15925"/>
    <n v="0"/>
    <n v="0.36648681328237254"/>
    <n v="3.8313843945330022"/>
    <n v="10.709282480913981"/>
    <x v="0"/>
  </r>
  <r>
    <n v="2024"/>
    <x v="0"/>
    <x v="1"/>
    <x v="5"/>
    <n v="16157"/>
    <n v="0"/>
    <n v="0.34364612631040659"/>
    <n v="3.8362745098039217"/>
    <n v="10.487887776452778"/>
    <x v="1"/>
  </r>
  <r>
    <n v="2024"/>
    <x v="1"/>
    <x v="1"/>
    <x v="5"/>
    <n v="15925"/>
    <n v="0"/>
    <n v="0.36466269780067245"/>
    <n v="3.8124179846674497"/>
    <n v="10.603911879372875"/>
    <x v="1"/>
  </r>
  <r>
    <n v="2024"/>
    <x v="0"/>
    <x v="1"/>
    <x v="5"/>
    <n v="16157"/>
    <n v="0"/>
    <n v="0.3603556485355649"/>
    <n v="3.9456863054356708"/>
    <n v="11.172660539829332"/>
    <x v="2"/>
  </r>
  <r>
    <n v="2024"/>
    <x v="1"/>
    <x v="1"/>
    <x v="5"/>
    <n v="15925"/>
    <n v="0"/>
    <n v="0.37896602966863935"/>
    <n v="3.9954789173900211"/>
    <n v="11.203066361664508"/>
    <x v="2"/>
  </r>
  <r>
    <n v="2024"/>
    <x v="0"/>
    <x v="2"/>
    <x v="6"/>
    <n v="2120"/>
    <n v="5.676914234628633"/>
    <n v="23.789610498708029"/>
    <n v="34.151698554755853"/>
    <n v="43.615971386255573"/>
    <x v="0"/>
  </r>
  <r>
    <n v="2024"/>
    <x v="1"/>
    <x v="2"/>
    <x v="6"/>
    <n v="2086"/>
    <n v="1.436214263066407"/>
    <n v="22.380616881472196"/>
    <n v="32.145500662601243"/>
    <n v="42.136777542189265"/>
    <x v="0"/>
  </r>
  <r>
    <n v="2024"/>
    <x v="0"/>
    <x v="2"/>
    <x v="6"/>
    <n v="2120"/>
    <n v="4.0597790669221148"/>
    <n v="22.752139995359592"/>
    <n v="31.75102069026152"/>
    <n v="39.170965010920355"/>
    <x v="1"/>
  </r>
  <r>
    <n v="2024"/>
    <x v="1"/>
    <x v="2"/>
    <x v="6"/>
    <n v="2086"/>
    <n v="1.3677301380123761"/>
    <n v="21.394996132015315"/>
    <n v="30.776948252859071"/>
    <n v="37.894423613937313"/>
    <x v="1"/>
  </r>
  <r>
    <n v="2024"/>
    <x v="0"/>
    <x v="2"/>
    <x v="6"/>
    <n v="2120"/>
    <n v="4.4496032771052167"/>
    <n v="24.028064858985296"/>
    <n v="33.995513126576085"/>
    <n v="47.331677431645254"/>
    <x v="2"/>
  </r>
  <r>
    <n v="2024"/>
    <x v="1"/>
    <x v="2"/>
    <x v="6"/>
    <n v="2086"/>
    <n v="1.4981173898665934"/>
    <n v="22.0703928947908"/>
    <n v="31.858020116913302"/>
    <n v="42.229604780665724"/>
    <x v="2"/>
  </r>
  <r>
    <n v="2024"/>
    <x v="0"/>
    <x v="2"/>
    <x v="7"/>
    <n v="326"/>
    <n v="0"/>
    <n v="0"/>
    <n v="0.78817632767692869"/>
    <n v="6.0769032197848354"/>
    <x v="0"/>
  </r>
  <r>
    <n v="2024"/>
    <x v="1"/>
    <x v="2"/>
    <x v="7"/>
    <n v="331"/>
    <n v="0"/>
    <n v="0"/>
    <n v="0"/>
    <n v="4.5148077799494093"/>
    <x v="0"/>
  </r>
  <r>
    <n v="2024"/>
    <x v="0"/>
    <x v="2"/>
    <x v="7"/>
    <n v="326"/>
    <n v="0"/>
    <n v="0"/>
    <n v="0.78817632767692869"/>
    <n v="5.686557723270286"/>
    <x v="1"/>
  </r>
  <r>
    <n v="2024"/>
    <x v="1"/>
    <x v="2"/>
    <x v="7"/>
    <n v="331"/>
    <n v="0"/>
    <n v="0"/>
    <n v="0"/>
    <n v="4.0475255447950858"/>
    <x v="1"/>
  </r>
  <r>
    <n v="2024"/>
    <x v="0"/>
    <x v="2"/>
    <x v="7"/>
    <n v="326"/>
    <n v="0"/>
    <n v="0"/>
    <n v="0.78817632767692869"/>
    <n v="6.6929649212003195"/>
    <x v="2"/>
  </r>
  <r>
    <n v="2024"/>
    <x v="1"/>
    <x v="2"/>
    <x v="7"/>
    <n v="331"/>
    <n v="0"/>
    <n v="0"/>
    <n v="0"/>
    <n v="4.9614453085601546"/>
    <x v="2"/>
  </r>
  <r>
    <n v="2024"/>
    <x v="0"/>
    <x v="2"/>
    <x v="8"/>
    <n v="1731"/>
    <n v="0"/>
    <n v="0"/>
    <n v="0"/>
    <n v="2.3967012638496614"/>
    <x v="0"/>
  </r>
  <r>
    <n v="2024"/>
    <x v="1"/>
    <x v="2"/>
    <x v="8"/>
    <n v="1744"/>
    <n v="0"/>
    <n v="0"/>
    <n v="0"/>
    <n v="1.5270743759480578"/>
    <x v="0"/>
  </r>
  <r>
    <n v="2024"/>
    <x v="0"/>
    <x v="2"/>
    <x v="8"/>
    <n v="1731"/>
    <n v="0"/>
    <n v="0"/>
    <n v="0"/>
    <n v="2.3967012638496614"/>
    <x v="1"/>
  </r>
  <r>
    <n v="2024"/>
    <x v="1"/>
    <x v="2"/>
    <x v="8"/>
    <n v="1744"/>
    <n v="0"/>
    <n v="0"/>
    <n v="0"/>
    <n v="1.5270743759480578"/>
    <x v="1"/>
  </r>
  <r>
    <n v="2024"/>
    <x v="0"/>
    <x v="2"/>
    <x v="8"/>
    <n v="1731"/>
    <n v="0"/>
    <n v="0"/>
    <n v="0"/>
    <n v="4.5035191785581015"/>
    <x v="2"/>
  </r>
  <r>
    <n v="2024"/>
    <x v="1"/>
    <x v="2"/>
    <x v="8"/>
    <n v="1744"/>
    <n v="0"/>
    <n v="0"/>
    <n v="0"/>
    <n v="1.9726222858354552"/>
    <x v="2"/>
  </r>
  <r>
    <n v="2024"/>
    <x v="0"/>
    <x v="3"/>
    <x v="9"/>
    <n v="1077"/>
    <n v="3.0926411707855861"/>
    <n v="13.809339207731567"/>
    <n v="28.461218962844899"/>
    <n v="45.604756095395246"/>
    <x v="0"/>
  </r>
  <r>
    <n v="2024"/>
    <x v="1"/>
    <x v="3"/>
    <x v="9"/>
    <n v="1084"/>
    <n v="3.1751404018707534"/>
    <n v="15.160316703913217"/>
    <n v="29.214418306590158"/>
    <n v="48.196264011802306"/>
    <x v="0"/>
  </r>
  <r>
    <n v="2024"/>
    <x v="0"/>
    <x v="3"/>
    <x v="9"/>
    <n v="1077"/>
    <n v="3.0926411707855861"/>
    <n v="13.684106041915834"/>
    <n v="27.916695607881273"/>
    <n v="44.919617913995189"/>
    <x v="1"/>
  </r>
  <r>
    <n v="2024"/>
    <x v="1"/>
    <x v="3"/>
    <x v="9"/>
    <n v="1084"/>
    <n v="3.1751404018707534"/>
    <n v="15.0265995047228"/>
    <n v="28.81644063266927"/>
    <n v="48.007914336426317"/>
    <x v="1"/>
  </r>
  <r>
    <n v="2024"/>
    <x v="0"/>
    <x v="3"/>
    <x v="9"/>
    <n v="1077"/>
    <n v="3.5678967705959996"/>
    <n v="17.011395826502945"/>
    <n v="37.80318822563278"/>
    <n v="63.407253695404485"/>
    <x v="2"/>
  </r>
  <r>
    <n v="2024"/>
    <x v="1"/>
    <x v="3"/>
    <x v="9"/>
    <n v="1084"/>
    <n v="3.372856902743564"/>
    <n v="18.395289935361884"/>
    <n v="38.009356490904409"/>
    <n v="66.171597049950961"/>
    <x v="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6">
  <r>
    <n v="3"/>
    <n v="31"/>
    <n v="3"/>
    <n v="142"/>
    <n v="1"/>
    <s v="Schwein"/>
    <x v="0"/>
    <x v="0"/>
    <x v="0"/>
    <n v="7335"/>
    <x v="0"/>
    <n v="10.100287925812362"/>
    <s v="17. AMGÄndG (2021)"/>
  </r>
  <r>
    <n v="3"/>
    <n v="31"/>
    <n v="3"/>
    <n v="142"/>
    <n v="1"/>
    <s v="Schwein"/>
    <x v="0"/>
    <x v="0"/>
    <x v="0"/>
    <n v="7335"/>
    <x v="1"/>
    <n v="58.960085752301254"/>
    <s v="17. AMGÄndG (2021)"/>
  </r>
  <r>
    <n v="3"/>
    <n v="31"/>
    <n v="3"/>
    <n v="142"/>
    <n v="1"/>
    <s v="Schwein"/>
    <x v="0"/>
    <x v="0"/>
    <x v="0"/>
    <n v="7335"/>
    <x v="2"/>
    <n v="2.0611764153848851E-2"/>
    <s v="17. AMGÄndG (2021)"/>
  </r>
  <r>
    <n v="3"/>
    <n v="31"/>
    <n v="3"/>
    <n v="142"/>
    <n v="1"/>
    <s v="Schwein"/>
    <x v="0"/>
    <x v="0"/>
    <x v="0"/>
    <n v="7335"/>
    <x v="3"/>
    <n v="30.295300449460516"/>
    <s v="17. AMGÄndG (2021)"/>
  </r>
  <r>
    <n v="3"/>
    <n v="31"/>
    <n v="3"/>
    <n v="151"/>
    <n v="1"/>
    <s v="Schwein"/>
    <x v="0"/>
    <x v="1"/>
    <x v="1"/>
    <n v="7486"/>
    <x v="0"/>
    <n v="8.1065503730148052"/>
    <s v="17. AMGÄndG (2021)"/>
  </r>
  <r>
    <n v="3"/>
    <n v="31"/>
    <n v="3"/>
    <n v="151"/>
    <n v="1"/>
    <s v="Schwein"/>
    <x v="0"/>
    <x v="1"/>
    <x v="1"/>
    <n v="7486"/>
    <x v="1"/>
    <n v="42.073740088486709"/>
    <s v="17. AMGÄndG (2021)"/>
  </r>
  <r>
    <n v="3"/>
    <n v="31"/>
    <n v="3"/>
    <n v="151"/>
    <n v="1"/>
    <s v="Schwein"/>
    <x v="0"/>
    <x v="1"/>
    <x v="1"/>
    <n v="7486"/>
    <x v="2"/>
    <n v="0.14854824574036754"/>
    <s v="17. AMGÄndG (2021)"/>
  </r>
  <r>
    <n v="3"/>
    <n v="31"/>
    <n v="3"/>
    <n v="151"/>
    <n v="1"/>
    <s v="Schwein"/>
    <x v="0"/>
    <x v="1"/>
    <x v="1"/>
    <n v="7486"/>
    <x v="3"/>
    <n v="21.823737632409554"/>
    <s v="17. AMGÄndG (2021)"/>
  </r>
  <r>
    <n v="3"/>
    <n v="31"/>
    <n v="3"/>
    <n v="152"/>
    <n v="1"/>
    <s v="Schwein"/>
    <x v="0"/>
    <x v="1"/>
    <x v="0"/>
    <n v="7480"/>
    <x v="0"/>
    <n v="4.842525581663244"/>
    <s v="17. AMGÄndG (2021)"/>
  </r>
  <r>
    <n v="3"/>
    <n v="31"/>
    <n v="3"/>
    <n v="152"/>
    <n v="1"/>
    <s v="Schwein"/>
    <x v="0"/>
    <x v="1"/>
    <x v="0"/>
    <n v="7480"/>
    <x v="1"/>
    <n v="30.18733713296977"/>
    <s v="17. AMGÄndG (2021)"/>
  </r>
  <r>
    <n v="3"/>
    <n v="31"/>
    <n v="3"/>
    <n v="152"/>
    <n v="1"/>
    <s v="Schwein"/>
    <x v="0"/>
    <x v="1"/>
    <x v="0"/>
    <n v="7480"/>
    <x v="2"/>
    <n v="0"/>
    <s v="17. AMGÄndG (2021)"/>
  </r>
  <r>
    <n v="3"/>
    <n v="31"/>
    <n v="3"/>
    <n v="152"/>
    <n v="1"/>
    <s v="Schwein"/>
    <x v="0"/>
    <x v="1"/>
    <x v="0"/>
    <n v="7480"/>
    <x v="3"/>
    <n v="14.454567598295192"/>
    <s v="17. AMGÄndG (2021)"/>
  </r>
  <r>
    <n v="3"/>
    <n v="31"/>
    <n v="3"/>
    <n v="161"/>
    <n v="1"/>
    <s v="Schwein"/>
    <x v="0"/>
    <x v="2"/>
    <x v="1"/>
    <n v="7358"/>
    <x v="0"/>
    <n v="4.2644712861963781"/>
    <s v="17. AMGÄndG (2021)"/>
  </r>
  <r>
    <n v="3"/>
    <n v="31"/>
    <n v="3"/>
    <n v="161"/>
    <n v="1"/>
    <s v="Schwein"/>
    <x v="0"/>
    <x v="2"/>
    <x v="1"/>
    <n v="7358"/>
    <x v="1"/>
    <n v="27.229920304516881"/>
    <s v="17. AMGÄndG (2021)"/>
  </r>
  <r>
    <n v="3"/>
    <n v="31"/>
    <n v="3"/>
    <n v="161"/>
    <n v="1"/>
    <s v="Schwein"/>
    <x v="0"/>
    <x v="2"/>
    <x v="1"/>
    <n v="7358"/>
    <x v="2"/>
    <n v="0"/>
    <s v="17. AMGÄndG (2021)"/>
  </r>
  <r>
    <n v="3"/>
    <n v="31"/>
    <n v="3"/>
    <n v="161"/>
    <n v="1"/>
    <s v="Schwein"/>
    <x v="0"/>
    <x v="2"/>
    <x v="1"/>
    <n v="7358"/>
    <x v="3"/>
    <n v="12.890133703359263"/>
    <s v="17. AMGÄndG (2021)"/>
  </r>
  <r>
    <n v="3"/>
    <n v="31"/>
    <n v="3"/>
    <n v="162"/>
    <n v="1"/>
    <s v="Schwein"/>
    <x v="0"/>
    <x v="2"/>
    <x v="0"/>
    <n v="7279"/>
    <x v="0"/>
    <n v="3.5499103910318865"/>
    <s v="17. AMGÄndG (2021)"/>
  </r>
  <r>
    <n v="3"/>
    <n v="31"/>
    <n v="3"/>
    <n v="162"/>
    <n v="1"/>
    <s v="Schwein"/>
    <x v="0"/>
    <x v="2"/>
    <x v="0"/>
    <n v="7279"/>
    <x v="1"/>
    <n v="26.665352452223701"/>
    <s v="17. AMGÄndG (2021)"/>
  </r>
  <r>
    <n v="3"/>
    <n v="31"/>
    <n v="3"/>
    <n v="162"/>
    <n v="1"/>
    <s v="Schwein"/>
    <x v="0"/>
    <x v="2"/>
    <x v="0"/>
    <n v="7279"/>
    <x v="2"/>
    <n v="0"/>
    <s v="17. AMGÄndG (2021)"/>
  </r>
  <r>
    <n v="3"/>
    <n v="31"/>
    <n v="3"/>
    <n v="162"/>
    <n v="1"/>
    <s v="Schwein"/>
    <x v="0"/>
    <x v="2"/>
    <x v="0"/>
    <n v="7279"/>
    <x v="3"/>
    <n v="11.446707281094424"/>
    <s v="17. AMGÄndG (2021)"/>
  </r>
  <r>
    <n v="3"/>
    <n v="31"/>
    <n v="3"/>
    <n v="171"/>
    <n v="1"/>
    <s v="Schwein"/>
    <x v="0"/>
    <x v="3"/>
    <x v="1"/>
    <n v="7280"/>
    <x v="0"/>
    <n v="3.330760336664234"/>
    <s v="17. AMGÄndG (2021)"/>
  </r>
  <r>
    <n v="3"/>
    <n v="31"/>
    <n v="3"/>
    <n v="171"/>
    <n v="1"/>
    <s v="Schwein"/>
    <x v="0"/>
    <x v="3"/>
    <x v="1"/>
    <n v="7280"/>
    <x v="1"/>
    <n v="25.969169714594297"/>
    <s v="17. AMGÄndG (2021)"/>
  </r>
  <r>
    <n v="3"/>
    <n v="31"/>
    <n v="3"/>
    <n v="171"/>
    <n v="1"/>
    <s v="Schwein"/>
    <x v="0"/>
    <x v="3"/>
    <x v="1"/>
    <n v="7280"/>
    <x v="2"/>
    <n v="0"/>
    <s v="17. AMGÄndG (2021)"/>
  </r>
  <r>
    <n v="3"/>
    <n v="31"/>
    <n v="3"/>
    <n v="171"/>
    <n v="1"/>
    <s v="Schwein"/>
    <x v="0"/>
    <x v="3"/>
    <x v="1"/>
    <n v="7280"/>
    <x v="3"/>
    <n v="10.767195754836443"/>
    <s v="17. AMGÄndG (2021)"/>
  </r>
  <r>
    <n v="3"/>
    <n v="31"/>
    <n v="3"/>
    <n v="172"/>
    <n v="1"/>
    <s v="Schwein"/>
    <x v="0"/>
    <x v="3"/>
    <x v="0"/>
    <n v="7231"/>
    <x v="0"/>
    <n v="2.9019064124783363"/>
    <s v="17. AMGÄndG (2021)"/>
  </r>
  <r>
    <n v="3"/>
    <n v="31"/>
    <n v="3"/>
    <n v="172"/>
    <n v="1"/>
    <s v="Schwein"/>
    <x v="0"/>
    <x v="3"/>
    <x v="0"/>
    <n v="7231"/>
    <x v="1"/>
    <n v="23.528637217808694"/>
    <s v="17. AMGÄndG (2021)"/>
  </r>
  <r>
    <n v="3"/>
    <n v="31"/>
    <n v="3"/>
    <n v="172"/>
    <n v="1"/>
    <s v="Schwein"/>
    <x v="0"/>
    <x v="3"/>
    <x v="0"/>
    <n v="7231"/>
    <x v="2"/>
    <n v="0"/>
    <s v="17. AMGÄndG (2021)"/>
  </r>
  <r>
    <n v="3"/>
    <n v="31"/>
    <n v="3"/>
    <n v="172"/>
    <n v="1"/>
    <s v="Schwein"/>
    <x v="0"/>
    <x v="3"/>
    <x v="0"/>
    <n v="7231"/>
    <x v="3"/>
    <n v="9.9009716193386055"/>
    <s v="17. AMGÄndG (2021)"/>
  </r>
  <r>
    <n v="3"/>
    <n v="31"/>
    <n v="3"/>
    <n v="181"/>
    <n v="1"/>
    <s v="Schwein"/>
    <x v="0"/>
    <x v="4"/>
    <x v="1"/>
    <n v="6703"/>
    <x v="0"/>
    <n v="3.3209848498086565"/>
    <s v="17. AMGÄndG (2021)"/>
  </r>
  <r>
    <n v="3"/>
    <n v="31"/>
    <n v="3"/>
    <n v="181"/>
    <n v="1"/>
    <s v="Schwein"/>
    <x v="0"/>
    <x v="4"/>
    <x v="1"/>
    <n v="6703"/>
    <x v="1"/>
    <n v="24.697323326191576"/>
    <s v="17. AMGÄndG (2021)"/>
  </r>
  <r>
    <n v="3"/>
    <n v="31"/>
    <n v="3"/>
    <n v="181"/>
    <n v="1"/>
    <s v="Schwein"/>
    <x v="0"/>
    <x v="4"/>
    <x v="1"/>
    <n v="6703"/>
    <x v="2"/>
    <n v="5.1342151415281222E-2"/>
    <s v="17. AMGÄndG (2021)"/>
  </r>
  <r>
    <n v="3"/>
    <n v="31"/>
    <n v="3"/>
    <n v="181"/>
    <n v="1"/>
    <s v="Schwein"/>
    <x v="0"/>
    <x v="4"/>
    <x v="1"/>
    <n v="6703"/>
    <x v="3"/>
    <n v="10.294601552029803"/>
    <s v="17. AMGÄndG (2021)"/>
  </r>
  <r>
    <n v="3"/>
    <n v="31"/>
    <n v="3"/>
    <n v="182"/>
    <n v="1"/>
    <s v="Schwein"/>
    <x v="0"/>
    <x v="4"/>
    <x v="0"/>
    <n v="6677"/>
    <x v="0"/>
    <n v="2.9581329190919132"/>
    <s v="17. AMGÄndG (2021)"/>
  </r>
  <r>
    <n v="3"/>
    <n v="31"/>
    <n v="3"/>
    <n v="182"/>
    <n v="1"/>
    <s v="Schwein"/>
    <x v="0"/>
    <x v="4"/>
    <x v="0"/>
    <n v="6677"/>
    <x v="1"/>
    <n v="23.493819892105769"/>
    <s v="17. AMGÄndG (2021)"/>
  </r>
  <r>
    <n v="3"/>
    <n v="31"/>
    <n v="3"/>
    <n v="182"/>
    <n v="1"/>
    <s v="Schwein"/>
    <x v="0"/>
    <x v="4"/>
    <x v="0"/>
    <n v="6677"/>
    <x v="2"/>
    <n v="0"/>
    <s v="17. AMGÄndG (2021)"/>
  </r>
  <r>
    <n v="3"/>
    <n v="31"/>
    <n v="3"/>
    <n v="182"/>
    <n v="1"/>
    <s v="Schwein"/>
    <x v="0"/>
    <x v="4"/>
    <x v="0"/>
    <n v="6677"/>
    <x v="3"/>
    <n v="9.7069922428040041"/>
    <s v="17. AMGÄndG (2021)"/>
  </r>
  <r>
    <n v="3"/>
    <n v="31"/>
    <n v="3"/>
    <n v="191"/>
    <n v="1"/>
    <s v="Schwein"/>
    <x v="0"/>
    <x v="5"/>
    <x v="1"/>
    <n v="6581"/>
    <x v="0"/>
    <n v="2.921686493757619"/>
    <s v="17. AMGÄndG (2021)"/>
  </r>
  <r>
    <n v="3"/>
    <n v="31"/>
    <n v="3"/>
    <n v="191"/>
    <n v="1"/>
    <s v="Schwein"/>
    <x v="0"/>
    <x v="5"/>
    <x v="1"/>
    <n v="6581"/>
    <x v="1"/>
    <n v="24.60386832630768"/>
    <s v="17. AMGÄndG (2021)"/>
  </r>
  <r>
    <n v="3"/>
    <n v="31"/>
    <n v="3"/>
    <n v="191"/>
    <n v="1"/>
    <s v="Schwein"/>
    <x v="0"/>
    <x v="5"/>
    <x v="1"/>
    <n v="6581"/>
    <x v="2"/>
    <n v="0"/>
    <s v="17. AMGÄndG (2021)"/>
  </r>
  <r>
    <n v="3"/>
    <n v="31"/>
    <n v="3"/>
    <n v="191"/>
    <n v="1"/>
    <s v="Schwein"/>
    <x v="0"/>
    <x v="5"/>
    <x v="1"/>
    <n v="6581"/>
    <x v="3"/>
    <n v="10.297742096519441"/>
    <s v="17. AMGÄndG (2021)"/>
  </r>
  <r>
    <n v="3"/>
    <n v="31"/>
    <n v="3"/>
    <n v="192"/>
    <n v="1"/>
    <s v="Schwein"/>
    <x v="0"/>
    <x v="5"/>
    <x v="0"/>
    <n v="6501"/>
    <x v="0"/>
    <n v="2.9718960643618177"/>
    <s v="17. AMGÄndG (2021)"/>
  </r>
  <r>
    <n v="3"/>
    <n v="31"/>
    <n v="3"/>
    <n v="192"/>
    <n v="1"/>
    <s v="Schwein"/>
    <x v="0"/>
    <x v="5"/>
    <x v="0"/>
    <n v="6501"/>
    <x v="1"/>
    <n v="25.680444561564503"/>
    <s v="17. AMGÄndG (2021)"/>
  </r>
  <r>
    <n v="3"/>
    <n v="31"/>
    <n v="3"/>
    <n v="192"/>
    <n v="1"/>
    <s v="Schwein"/>
    <x v="0"/>
    <x v="5"/>
    <x v="0"/>
    <n v="6501"/>
    <x v="2"/>
    <n v="0"/>
    <s v="17. AMGÄndG (2021)"/>
  </r>
  <r>
    <n v="3"/>
    <n v="31"/>
    <n v="3"/>
    <n v="192"/>
    <n v="1"/>
    <s v="Schwein"/>
    <x v="0"/>
    <x v="5"/>
    <x v="0"/>
    <n v="6501"/>
    <x v="3"/>
    <n v="10.277543857582842"/>
    <s v="17. AMGÄndG (2021)"/>
  </r>
  <r>
    <n v="3"/>
    <n v="31"/>
    <n v="3"/>
    <n v="201"/>
    <n v="1"/>
    <s v="Schwein"/>
    <x v="0"/>
    <x v="6"/>
    <x v="1"/>
    <n v="6405"/>
    <x v="0"/>
    <n v="2.9882904846335694"/>
    <s v="17. AMGÄndG (2021)"/>
  </r>
  <r>
    <n v="3"/>
    <n v="31"/>
    <n v="3"/>
    <n v="201"/>
    <n v="1"/>
    <s v="Schwein"/>
    <x v="0"/>
    <x v="6"/>
    <x v="1"/>
    <n v="6405"/>
    <x v="1"/>
    <n v="26.257244768543789"/>
    <s v="17. AMGÄndG (2021)"/>
  </r>
  <r>
    <n v="3"/>
    <n v="31"/>
    <n v="3"/>
    <n v="201"/>
    <n v="1"/>
    <s v="Schwein"/>
    <x v="0"/>
    <x v="6"/>
    <x v="1"/>
    <n v="6405"/>
    <x v="2"/>
    <n v="0"/>
    <s v="17. AMGÄndG (2021)"/>
  </r>
  <r>
    <n v="3"/>
    <n v="31"/>
    <n v="3"/>
    <n v="201"/>
    <n v="1"/>
    <s v="Schwein"/>
    <x v="0"/>
    <x v="6"/>
    <x v="1"/>
    <n v="6405"/>
    <x v="3"/>
    <n v="10.635942028985507"/>
    <s v="17. AMGÄndG (2021)"/>
  </r>
  <r>
    <n v="3"/>
    <n v="31"/>
    <n v="3"/>
    <n v="202"/>
    <n v="1"/>
    <s v="Schwein"/>
    <x v="0"/>
    <x v="6"/>
    <x v="0"/>
    <n v="6407"/>
    <x v="0"/>
    <n v="2.298242520425557"/>
    <s v="17. AMGÄndG (2021)"/>
  </r>
  <r>
    <n v="3"/>
    <n v="31"/>
    <n v="3"/>
    <n v="202"/>
    <n v="1"/>
    <s v="Schwein"/>
    <x v="0"/>
    <x v="6"/>
    <x v="0"/>
    <n v="6407"/>
    <x v="1"/>
    <n v="23.972886804657541"/>
    <s v="17. AMGÄndG (2021)"/>
  </r>
  <r>
    <n v="3"/>
    <n v="31"/>
    <n v="3"/>
    <n v="202"/>
    <n v="1"/>
    <s v="Schwein"/>
    <x v="0"/>
    <x v="6"/>
    <x v="0"/>
    <n v="6407"/>
    <x v="2"/>
    <n v="0"/>
    <s v="17. AMGÄndG (2021)"/>
  </r>
  <r>
    <n v="3"/>
    <n v="31"/>
    <n v="3"/>
    <n v="202"/>
    <n v="1"/>
    <s v="Schwein"/>
    <x v="0"/>
    <x v="6"/>
    <x v="0"/>
    <n v="6407"/>
    <x v="3"/>
    <n v="9.3410999124536183"/>
    <s v="17. AMGÄndG (2021)"/>
  </r>
  <r>
    <n v="3"/>
    <n v="31"/>
    <n v="3"/>
    <n v="211"/>
    <n v="1"/>
    <s v="Schwein"/>
    <x v="0"/>
    <x v="7"/>
    <x v="1"/>
    <n v="6425"/>
    <x v="0"/>
    <n v="2.1537402688772311"/>
    <s v="17. AMGÄndG (2021)"/>
  </r>
  <r>
    <n v="3"/>
    <n v="31"/>
    <n v="3"/>
    <n v="211"/>
    <n v="1"/>
    <s v="Schwein"/>
    <x v="0"/>
    <x v="7"/>
    <x v="1"/>
    <n v="6425"/>
    <x v="1"/>
    <n v="23.836889783136961"/>
    <s v="17. AMGÄndG (2021)"/>
  </r>
  <r>
    <n v="3"/>
    <n v="31"/>
    <n v="3"/>
    <n v="211"/>
    <n v="1"/>
    <s v="Schwein"/>
    <x v="0"/>
    <x v="7"/>
    <x v="1"/>
    <n v="6425"/>
    <x v="2"/>
    <n v="0"/>
    <s v="17. AMGÄndG (2021)"/>
  </r>
  <r>
    <n v="3"/>
    <n v="31"/>
    <n v="3"/>
    <n v="211"/>
    <n v="1"/>
    <s v="Schwein"/>
    <x v="0"/>
    <x v="7"/>
    <x v="1"/>
    <n v="6425"/>
    <x v="3"/>
    <n v="9.052877126053092"/>
    <s v="17. AMGÄndG (2021)"/>
  </r>
  <r>
    <n v="3"/>
    <n v="31"/>
    <n v="3"/>
    <n v="212"/>
    <n v="1"/>
    <s v="Schwein"/>
    <x v="0"/>
    <x v="7"/>
    <x v="0"/>
    <n v="6476"/>
    <x v="0"/>
    <n v="1.2443576234188174"/>
    <s v="17. AMGÄndG (2021)"/>
  </r>
  <r>
    <n v="3"/>
    <n v="31"/>
    <n v="3"/>
    <n v="212"/>
    <n v="1"/>
    <s v="Schwein"/>
    <x v="0"/>
    <x v="7"/>
    <x v="0"/>
    <n v="6476"/>
    <x v="1"/>
    <n v="20.449122833555581"/>
    <s v="17. AMGÄndG (2021)"/>
  </r>
  <r>
    <n v="3"/>
    <n v="31"/>
    <n v="3"/>
    <n v="212"/>
    <n v="1"/>
    <s v="Schwein"/>
    <x v="0"/>
    <x v="7"/>
    <x v="0"/>
    <n v="6476"/>
    <x v="2"/>
    <n v="0"/>
    <s v="17. AMGÄndG (2021)"/>
  </r>
  <r>
    <n v="3"/>
    <n v="31"/>
    <n v="3"/>
    <n v="212"/>
    <n v="1"/>
    <s v="Schwein"/>
    <x v="0"/>
    <x v="7"/>
    <x v="0"/>
    <n v="6476"/>
    <x v="3"/>
    <n v="7.2043992179341689"/>
    <s v="17. AMGÄndG (2021)"/>
  </r>
  <r>
    <n v="3"/>
    <n v="31"/>
    <n v="3"/>
    <n v="221"/>
    <n v="1"/>
    <s v="Schwein"/>
    <x v="0"/>
    <x v="8"/>
    <x v="1"/>
    <n v="6240"/>
    <x v="0"/>
    <n v="1.065469269195539"/>
    <s v="17. AMGÄndG (2021)"/>
  </r>
  <r>
    <n v="3"/>
    <n v="31"/>
    <n v="3"/>
    <n v="221"/>
    <n v="1"/>
    <s v="Schwein"/>
    <x v="0"/>
    <x v="8"/>
    <x v="1"/>
    <n v="6240"/>
    <x v="1"/>
    <n v="19.549682306552874"/>
    <s v="17. AMGÄndG (2021)"/>
  </r>
  <r>
    <n v="3"/>
    <n v="31"/>
    <n v="3"/>
    <n v="221"/>
    <n v="1"/>
    <s v="Schwein"/>
    <x v="0"/>
    <x v="8"/>
    <x v="1"/>
    <n v="6240"/>
    <x v="2"/>
    <n v="0"/>
    <s v="17. AMGÄndG (2021)"/>
  </r>
  <r>
    <n v="3"/>
    <n v="31"/>
    <n v="3"/>
    <n v="221"/>
    <n v="1"/>
    <s v="Schwein"/>
    <x v="0"/>
    <x v="8"/>
    <x v="1"/>
    <n v="6240"/>
    <x v="3"/>
    <n v="6.957179289308991"/>
    <s v="17. AMGÄndG (2021)"/>
  </r>
  <r>
    <n v="3"/>
    <n v="31"/>
    <n v="3"/>
    <n v="222"/>
    <n v="1"/>
    <s v="Schwein"/>
    <x v="0"/>
    <x v="8"/>
    <x v="0"/>
    <n v="6039"/>
    <x v="0"/>
    <n v="1.0997476424491965"/>
    <s v="17. AMGÄndG (2021)"/>
  </r>
  <r>
    <n v="3"/>
    <n v="31"/>
    <n v="3"/>
    <n v="222"/>
    <n v="1"/>
    <s v="Schwein"/>
    <x v="0"/>
    <x v="8"/>
    <x v="0"/>
    <n v="6039"/>
    <x v="1"/>
    <n v="19.579501260394235"/>
    <s v="17. AMGÄndG (2021)"/>
  </r>
  <r>
    <n v="3"/>
    <n v="31"/>
    <n v="3"/>
    <n v="222"/>
    <n v="1"/>
    <s v="Schwein"/>
    <x v="0"/>
    <x v="8"/>
    <x v="0"/>
    <n v="6039"/>
    <x v="2"/>
    <n v="0"/>
    <s v="17. AMGÄndG (2021)"/>
  </r>
  <r>
    <n v="3"/>
    <n v="31"/>
    <n v="3"/>
    <n v="222"/>
    <n v="1"/>
    <s v="Schwein"/>
    <x v="0"/>
    <x v="8"/>
    <x v="0"/>
    <n v="6039"/>
    <x v="3"/>
    <n v="7.0893404177065804"/>
    <s v="17. AMGÄndG (2021)"/>
  </r>
  <r>
    <n v="3"/>
    <n v="31"/>
    <n v="3"/>
    <n v="231"/>
    <n v="1"/>
    <s v="Schwein"/>
    <x v="0"/>
    <x v="9"/>
    <x v="1"/>
    <n v="5694"/>
    <x v="0"/>
    <n v="0.68440432577780985"/>
    <s v="17. AMGÄndG (2021)"/>
  </r>
  <r>
    <n v="3"/>
    <n v="31"/>
    <n v="3"/>
    <n v="231"/>
    <n v="1"/>
    <s v="Schwein"/>
    <x v="0"/>
    <x v="9"/>
    <x v="1"/>
    <n v="5694"/>
    <x v="1"/>
    <n v="19.442534488819188"/>
    <s v="17. AMGÄndG (2021)"/>
  </r>
  <r>
    <n v="3"/>
    <n v="31"/>
    <n v="3"/>
    <n v="231"/>
    <n v="1"/>
    <s v="Schwein"/>
    <x v="0"/>
    <x v="9"/>
    <x v="1"/>
    <n v="5694"/>
    <x v="2"/>
    <n v="0"/>
    <s v="17. AMGÄndG (2021)"/>
  </r>
  <r>
    <n v="3"/>
    <n v="31"/>
    <n v="3"/>
    <n v="231"/>
    <n v="1"/>
    <s v="Schwein"/>
    <x v="0"/>
    <x v="9"/>
    <x v="1"/>
    <n v="5694"/>
    <x v="3"/>
    <n v="6.6766454271734839"/>
    <s v="17. AMGÄndG (2021)"/>
  </r>
  <r>
    <n v="3"/>
    <n v="31"/>
    <n v="3"/>
    <n v="232"/>
    <n v="1"/>
    <s v="Schwein"/>
    <x v="0"/>
    <x v="9"/>
    <x v="0"/>
    <n v="5595"/>
    <x v="0"/>
    <n v="1.3833451801629395"/>
    <s v="17. AMGÄndG (2021)"/>
  </r>
  <r>
    <n v="3"/>
    <n v="31"/>
    <n v="3"/>
    <n v="232"/>
    <n v="1"/>
    <s v="Schwein"/>
    <x v="0"/>
    <x v="9"/>
    <x v="0"/>
    <n v="5595"/>
    <x v="1"/>
    <n v="22.871224850631364"/>
    <s v="17. AMGÄndG (2021)"/>
  </r>
  <r>
    <n v="3"/>
    <n v="31"/>
    <n v="3"/>
    <n v="232"/>
    <n v="1"/>
    <s v="Schwein"/>
    <x v="0"/>
    <x v="9"/>
    <x v="0"/>
    <n v="5595"/>
    <x v="2"/>
    <n v="0"/>
    <s v="17. AMGÄndG (2021)"/>
  </r>
  <r>
    <n v="3"/>
    <n v="31"/>
    <n v="3"/>
    <n v="232"/>
    <n v="1"/>
    <s v="Schwein"/>
    <x v="0"/>
    <x v="9"/>
    <x v="0"/>
    <n v="5595"/>
    <x v="3"/>
    <n v="8.2388897412925104"/>
    <s v="17. AMGÄndG (2021)"/>
  </r>
  <r>
    <n v="3"/>
    <n v="31"/>
    <n v="3"/>
    <n v="241"/>
    <n v="1"/>
    <s v="Schwein"/>
    <x v="0"/>
    <x v="10"/>
    <x v="1"/>
    <n v="5433"/>
    <x v="0"/>
    <n v="1.8459448823895299"/>
    <s v="17. AMGÄndG (2021)"/>
  </r>
  <r>
    <n v="3"/>
    <n v="31"/>
    <n v="3"/>
    <n v="241"/>
    <n v="1"/>
    <s v="Schwein"/>
    <x v="0"/>
    <x v="10"/>
    <x v="1"/>
    <n v="5433"/>
    <x v="1"/>
    <n v="24.179914288664008"/>
    <s v="17. AMGÄndG (2021)"/>
  </r>
  <r>
    <n v="3"/>
    <n v="31"/>
    <n v="3"/>
    <n v="241"/>
    <n v="1"/>
    <s v="Schwein"/>
    <x v="0"/>
    <x v="10"/>
    <x v="1"/>
    <n v="5433"/>
    <x v="2"/>
    <n v="0"/>
    <s v="17. AMGÄndG (2021)"/>
  </r>
  <r>
    <n v="3"/>
    <n v="31"/>
    <n v="3"/>
    <n v="241"/>
    <n v="1"/>
    <s v="Schwein"/>
    <x v="0"/>
    <x v="10"/>
    <x v="1"/>
    <n v="5433"/>
    <x v="3"/>
    <n v="8.8151480394925681"/>
    <s v="17. AMGÄndG (2021)"/>
  </r>
  <r>
    <n v="3"/>
    <n v="31"/>
    <n v="3"/>
    <n v="242"/>
    <n v="1"/>
    <s v="Schwein"/>
    <x v="0"/>
    <x v="10"/>
    <x v="0"/>
    <n v="5309"/>
    <x v="0"/>
    <n v="1.8437551145833682"/>
    <s v="17. AMGÄndG (2021)"/>
  </r>
  <r>
    <n v="3"/>
    <n v="31"/>
    <n v="3"/>
    <n v="242"/>
    <n v="1"/>
    <s v="Schwein"/>
    <x v="0"/>
    <x v="10"/>
    <x v="0"/>
    <n v="5309"/>
    <x v="1"/>
    <n v="25.06474246436677"/>
    <s v="17. AMGÄndG (2021)"/>
  </r>
  <r>
    <n v="3"/>
    <n v="31"/>
    <n v="3"/>
    <n v="242"/>
    <n v="1"/>
    <s v="Schwein"/>
    <x v="0"/>
    <x v="10"/>
    <x v="0"/>
    <n v="5309"/>
    <x v="2"/>
    <n v="0"/>
    <s v="17. AMGÄndG (2021)"/>
  </r>
  <r>
    <n v="3"/>
    <n v="31"/>
    <n v="3"/>
    <n v="242"/>
    <n v="1"/>
    <s v="Schwein"/>
    <x v="0"/>
    <x v="10"/>
    <x v="0"/>
    <n v="5309"/>
    <x v="3"/>
    <n v="9.4882913725778408"/>
    <s v="17. AMGÄndG (2021)"/>
  </r>
  <r>
    <n v="3"/>
    <n v="32"/>
    <n v="4"/>
    <n v="142"/>
    <n v="1"/>
    <s v="Schwein"/>
    <x v="1"/>
    <x v="0"/>
    <x v="0"/>
    <n v="18138"/>
    <x v="0"/>
    <n v="2.1713462284423382"/>
    <s v="17. AMGÄndG (2021)"/>
  </r>
  <r>
    <n v="3"/>
    <n v="32"/>
    <n v="4"/>
    <n v="142"/>
    <n v="1"/>
    <s v="Schwein"/>
    <x v="1"/>
    <x v="0"/>
    <x v="0"/>
    <n v="18138"/>
    <x v="1"/>
    <n v="20.224660298061885"/>
    <s v="17. AMGÄndG (2021)"/>
  </r>
  <r>
    <n v="3"/>
    <n v="32"/>
    <n v="4"/>
    <n v="142"/>
    <n v="1"/>
    <s v="Schwein"/>
    <x v="1"/>
    <x v="0"/>
    <x v="0"/>
    <n v="18138"/>
    <x v="2"/>
    <n v="0"/>
    <s v="17. AMGÄndG (2021)"/>
  </r>
  <r>
    <n v="3"/>
    <n v="32"/>
    <n v="4"/>
    <n v="142"/>
    <n v="1"/>
    <s v="Schwein"/>
    <x v="1"/>
    <x v="0"/>
    <x v="0"/>
    <n v="18138"/>
    <x v="3"/>
    <n v="9.8225374158586991"/>
    <s v="17. AMGÄndG (2021)"/>
  </r>
  <r>
    <n v="3"/>
    <n v="32"/>
    <n v="4"/>
    <n v="151"/>
    <n v="1"/>
    <s v="Schwein"/>
    <x v="1"/>
    <x v="1"/>
    <x v="1"/>
    <n v="18651"/>
    <x v="0"/>
    <n v="1.1853333333333333"/>
    <s v="17. AMGÄndG (2021)"/>
  </r>
  <r>
    <n v="3"/>
    <n v="32"/>
    <n v="4"/>
    <n v="151"/>
    <n v="1"/>
    <s v="Schwein"/>
    <x v="1"/>
    <x v="1"/>
    <x v="1"/>
    <n v="18651"/>
    <x v="1"/>
    <n v="14.218041424500374"/>
    <s v="17. AMGÄndG (2021)"/>
  </r>
  <r>
    <n v="3"/>
    <n v="32"/>
    <n v="4"/>
    <n v="151"/>
    <n v="1"/>
    <s v="Schwein"/>
    <x v="1"/>
    <x v="1"/>
    <x v="1"/>
    <n v="18651"/>
    <x v="2"/>
    <n v="0"/>
    <s v="17. AMGÄndG (2021)"/>
  </r>
  <r>
    <n v="3"/>
    <n v="32"/>
    <n v="4"/>
    <n v="151"/>
    <n v="1"/>
    <s v="Schwein"/>
    <x v="1"/>
    <x v="1"/>
    <x v="1"/>
    <n v="18651"/>
    <x v="3"/>
    <n v="6.6296094123680014"/>
    <s v="17. AMGÄndG (2021)"/>
  </r>
  <r>
    <n v="3"/>
    <n v="32"/>
    <n v="4"/>
    <n v="152"/>
    <n v="1"/>
    <s v="Schwein"/>
    <x v="1"/>
    <x v="1"/>
    <x v="0"/>
    <n v="18875"/>
    <x v="0"/>
    <n v="0.76208277136454872"/>
    <s v="17. AMGÄndG (2021)"/>
  </r>
  <r>
    <n v="3"/>
    <n v="32"/>
    <n v="4"/>
    <n v="152"/>
    <n v="1"/>
    <s v="Schwein"/>
    <x v="1"/>
    <x v="1"/>
    <x v="0"/>
    <n v="18875"/>
    <x v="1"/>
    <n v="10.933505458895166"/>
    <s v="17. AMGÄndG (2021)"/>
  </r>
  <r>
    <n v="3"/>
    <n v="32"/>
    <n v="4"/>
    <n v="152"/>
    <n v="1"/>
    <s v="Schwein"/>
    <x v="1"/>
    <x v="1"/>
    <x v="0"/>
    <n v="18875"/>
    <x v="2"/>
    <n v="0"/>
    <s v="17. AMGÄndG (2021)"/>
  </r>
  <r>
    <n v="3"/>
    <n v="32"/>
    <n v="4"/>
    <n v="152"/>
    <n v="1"/>
    <s v="Schwein"/>
    <x v="1"/>
    <x v="1"/>
    <x v="0"/>
    <n v="18875"/>
    <x v="3"/>
    <n v="4.8617326803058116"/>
    <s v="17. AMGÄndG (2021)"/>
  </r>
  <r>
    <n v="3"/>
    <n v="32"/>
    <n v="4"/>
    <n v="161"/>
    <n v="1"/>
    <s v="Schwein"/>
    <x v="1"/>
    <x v="2"/>
    <x v="1"/>
    <n v="18810"/>
    <x v="0"/>
    <n v="0.5922922992765931"/>
    <s v="17. AMGÄndG (2021)"/>
  </r>
  <r>
    <n v="3"/>
    <n v="32"/>
    <n v="4"/>
    <n v="161"/>
    <n v="1"/>
    <s v="Schwein"/>
    <x v="1"/>
    <x v="2"/>
    <x v="1"/>
    <n v="18810"/>
    <x v="1"/>
    <n v="9.8793770210728997"/>
    <s v="17. AMGÄndG (2021)"/>
  </r>
  <r>
    <n v="3"/>
    <n v="32"/>
    <n v="4"/>
    <n v="161"/>
    <n v="1"/>
    <s v="Schwein"/>
    <x v="1"/>
    <x v="2"/>
    <x v="1"/>
    <n v="18810"/>
    <x v="2"/>
    <n v="0"/>
    <s v="17. AMGÄndG (2021)"/>
  </r>
  <r>
    <n v="3"/>
    <n v="32"/>
    <n v="4"/>
    <n v="161"/>
    <n v="1"/>
    <s v="Schwein"/>
    <x v="1"/>
    <x v="2"/>
    <x v="1"/>
    <n v="18810"/>
    <x v="3"/>
    <n v="4.2396266312592124"/>
    <s v="17. AMGÄndG (2021)"/>
  </r>
  <r>
    <n v="3"/>
    <n v="32"/>
    <n v="4"/>
    <n v="162"/>
    <n v="1"/>
    <s v="Schwein"/>
    <x v="1"/>
    <x v="2"/>
    <x v="0"/>
    <n v="18973"/>
    <x v="0"/>
    <n v="0.57318346647162233"/>
    <s v="17. AMGÄndG (2021)"/>
  </r>
  <r>
    <n v="3"/>
    <n v="32"/>
    <n v="4"/>
    <n v="162"/>
    <n v="1"/>
    <s v="Schwein"/>
    <x v="1"/>
    <x v="2"/>
    <x v="0"/>
    <n v="18973"/>
    <x v="1"/>
    <n v="10.057913900725159"/>
    <s v="17. AMGÄndG (2021)"/>
  </r>
  <r>
    <n v="3"/>
    <n v="32"/>
    <n v="4"/>
    <n v="162"/>
    <n v="1"/>
    <s v="Schwein"/>
    <x v="1"/>
    <x v="2"/>
    <x v="0"/>
    <n v="18973"/>
    <x v="2"/>
    <n v="0"/>
    <s v="17. AMGÄndG (2021)"/>
  </r>
  <r>
    <n v="3"/>
    <n v="32"/>
    <n v="4"/>
    <n v="162"/>
    <n v="1"/>
    <s v="Schwein"/>
    <x v="1"/>
    <x v="2"/>
    <x v="0"/>
    <n v="18973"/>
    <x v="3"/>
    <n v="4.2146981314833951"/>
    <s v="17. AMGÄndG (2021)"/>
  </r>
  <r>
    <n v="3"/>
    <n v="32"/>
    <n v="4"/>
    <n v="171"/>
    <n v="1"/>
    <s v="Schwein"/>
    <x v="1"/>
    <x v="3"/>
    <x v="1"/>
    <n v="19116"/>
    <x v="0"/>
    <n v="0.43091556226969074"/>
    <s v="17. AMGÄndG (2021)"/>
  </r>
  <r>
    <n v="3"/>
    <n v="32"/>
    <n v="4"/>
    <n v="171"/>
    <n v="1"/>
    <s v="Schwein"/>
    <x v="1"/>
    <x v="3"/>
    <x v="1"/>
    <n v="19116"/>
    <x v="1"/>
    <n v="9.2731312270686885"/>
    <s v="17. AMGÄndG (2021)"/>
  </r>
  <r>
    <n v="3"/>
    <n v="32"/>
    <n v="4"/>
    <n v="171"/>
    <n v="1"/>
    <s v="Schwein"/>
    <x v="1"/>
    <x v="3"/>
    <x v="1"/>
    <n v="19116"/>
    <x v="2"/>
    <n v="0"/>
    <s v="17. AMGÄndG (2021)"/>
  </r>
  <r>
    <n v="3"/>
    <n v="32"/>
    <n v="4"/>
    <n v="171"/>
    <n v="1"/>
    <s v="Schwein"/>
    <x v="1"/>
    <x v="3"/>
    <x v="1"/>
    <n v="19116"/>
    <x v="3"/>
    <n v="3.6556647495037429"/>
    <s v="17. AMGÄndG (2021)"/>
  </r>
  <r>
    <n v="3"/>
    <n v="32"/>
    <n v="4"/>
    <n v="172"/>
    <n v="1"/>
    <s v="Schwein"/>
    <x v="1"/>
    <x v="3"/>
    <x v="0"/>
    <n v="19085"/>
    <x v="0"/>
    <n v="0.43164587087342332"/>
    <s v="17. AMGÄndG (2021)"/>
  </r>
  <r>
    <n v="3"/>
    <n v="32"/>
    <n v="4"/>
    <n v="172"/>
    <n v="1"/>
    <s v="Schwein"/>
    <x v="1"/>
    <x v="3"/>
    <x v="0"/>
    <n v="19085"/>
    <x v="1"/>
    <n v="9.2454137628181723"/>
    <s v="17. AMGÄndG (2021)"/>
  </r>
  <r>
    <n v="3"/>
    <n v="32"/>
    <n v="4"/>
    <n v="172"/>
    <n v="1"/>
    <s v="Schwein"/>
    <x v="1"/>
    <x v="3"/>
    <x v="0"/>
    <n v="19085"/>
    <x v="2"/>
    <n v="0"/>
    <s v="17. AMGÄndG (2021)"/>
  </r>
  <r>
    <n v="3"/>
    <n v="32"/>
    <n v="4"/>
    <n v="172"/>
    <n v="1"/>
    <s v="Schwein"/>
    <x v="1"/>
    <x v="3"/>
    <x v="0"/>
    <n v="19085"/>
    <x v="3"/>
    <n v="3.6154437778803259"/>
    <s v="17. AMGÄndG (2021)"/>
  </r>
  <r>
    <n v="3"/>
    <n v="32"/>
    <n v="4"/>
    <n v="181"/>
    <n v="1"/>
    <s v="Schwein"/>
    <x v="1"/>
    <x v="4"/>
    <x v="1"/>
    <n v="18196"/>
    <x v="0"/>
    <n v="0.44916670610334886"/>
    <s v="17. AMGÄndG (2021)"/>
  </r>
  <r>
    <n v="3"/>
    <n v="32"/>
    <n v="4"/>
    <n v="181"/>
    <n v="1"/>
    <s v="Schwein"/>
    <x v="1"/>
    <x v="4"/>
    <x v="1"/>
    <n v="18196"/>
    <x v="1"/>
    <n v="9.1840303821761609"/>
    <s v="17. AMGÄndG (2021)"/>
  </r>
  <r>
    <n v="3"/>
    <n v="32"/>
    <n v="4"/>
    <n v="181"/>
    <n v="1"/>
    <s v="Schwein"/>
    <x v="1"/>
    <x v="4"/>
    <x v="1"/>
    <n v="18196"/>
    <x v="2"/>
    <n v="0"/>
    <s v="17. AMGÄndG (2021)"/>
  </r>
  <r>
    <n v="3"/>
    <n v="32"/>
    <n v="4"/>
    <n v="181"/>
    <n v="1"/>
    <s v="Schwein"/>
    <x v="1"/>
    <x v="4"/>
    <x v="1"/>
    <n v="18196"/>
    <x v="3"/>
    <n v="3.6866710480902452"/>
    <s v="17. AMGÄndG (2021)"/>
  </r>
  <r>
    <n v="3"/>
    <n v="32"/>
    <n v="4"/>
    <n v="182"/>
    <n v="1"/>
    <s v="Schwein"/>
    <x v="1"/>
    <x v="4"/>
    <x v="0"/>
    <n v="18100"/>
    <x v="0"/>
    <n v="0.43514630456044001"/>
    <s v="17. AMGÄndG (2021)"/>
  </r>
  <r>
    <n v="3"/>
    <n v="32"/>
    <n v="4"/>
    <n v="182"/>
    <n v="1"/>
    <s v="Schwein"/>
    <x v="1"/>
    <x v="4"/>
    <x v="0"/>
    <n v="18100"/>
    <x v="1"/>
    <n v="9.3585635702843302"/>
    <s v="17. AMGÄndG (2021)"/>
  </r>
  <r>
    <n v="3"/>
    <n v="32"/>
    <n v="4"/>
    <n v="182"/>
    <n v="1"/>
    <s v="Schwein"/>
    <x v="1"/>
    <x v="4"/>
    <x v="0"/>
    <n v="18100"/>
    <x v="2"/>
    <n v="0"/>
    <s v="17. AMGÄndG (2021)"/>
  </r>
  <r>
    <n v="3"/>
    <n v="32"/>
    <n v="4"/>
    <n v="182"/>
    <n v="1"/>
    <s v="Schwein"/>
    <x v="1"/>
    <x v="4"/>
    <x v="0"/>
    <n v="18100"/>
    <x v="3"/>
    <n v="3.5889410393786538"/>
    <s v="17. AMGÄndG (2021)"/>
  </r>
  <r>
    <n v="3"/>
    <n v="32"/>
    <n v="4"/>
    <n v="191"/>
    <n v="1"/>
    <s v="Schwein"/>
    <x v="1"/>
    <x v="5"/>
    <x v="1"/>
    <n v="17926"/>
    <x v="0"/>
    <n v="0.42932375073997853"/>
    <s v="17. AMGÄndG (2021)"/>
  </r>
  <r>
    <n v="3"/>
    <n v="32"/>
    <n v="4"/>
    <n v="191"/>
    <n v="1"/>
    <s v="Schwein"/>
    <x v="1"/>
    <x v="5"/>
    <x v="1"/>
    <n v="17926"/>
    <x v="1"/>
    <n v="9.4827669385524267"/>
    <s v="17. AMGÄndG (2021)"/>
  </r>
  <r>
    <n v="3"/>
    <n v="32"/>
    <n v="4"/>
    <n v="191"/>
    <n v="1"/>
    <s v="Schwein"/>
    <x v="1"/>
    <x v="5"/>
    <x v="1"/>
    <n v="17926"/>
    <x v="2"/>
    <n v="0"/>
    <s v="17. AMGÄndG (2021)"/>
  </r>
  <r>
    <n v="3"/>
    <n v="32"/>
    <n v="4"/>
    <n v="191"/>
    <n v="1"/>
    <s v="Schwein"/>
    <x v="1"/>
    <x v="5"/>
    <x v="1"/>
    <n v="17926"/>
    <x v="3"/>
    <n v="3.7236870093950305"/>
    <s v="17. AMGÄndG (2021)"/>
  </r>
  <r>
    <n v="3"/>
    <n v="32"/>
    <n v="4"/>
    <n v="192"/>
    <n v="1"/>
    <s v="Schwein"/>
    <x v="1"/>
    <x v="5"/>
    <x v="0"/>
    <n v="17922"/>
    <x v="0"/>
    <n v="0.48715666502929877"/>
    <s v="17. AMGÄndG (2021)"/>
  </r>
  <r>
    <n v="3"/>
    <n v="32"/>
    <n v="4"/>
    <n v="192"/>
    <n v="1"/>
    <s v="Schwein"/>
    <x v="1"/>
    <x v="5"/>
    <x v="0"/>
    <n v="17922"/>
    <x v="1"/>
    <n v="10.042319451783673"/>
    <s v="17. AMGÄndG (2021)"/>
  </r>
  <r>
    <n v="3"/>
    <n v="32"/>
    <n v="4"/>
    <n v="192"/>
    <n v="1"/>
    <s v="Schwein"/>
    <x v="1"/>
    <x v="5"/>
    <x v="0"/>
    <n v="17922"/>
    <x v="2"/>
    <n v="0"/>
    <s v="17. AMGÄndG (2021)"/>
  </r>
  <r>
    <n v="3"/>
    <n v="32"/>
    <n v="4"/>
    <n v="192"/>
    <n v="1"/>
    <s v="Schwein"/>
    <x v="1"/>
    <x v="5"/>
    <x v="0"/>
    <n v="17922"/>
    <x v="3"/>
    <n v="3.9495328127572131"/>
    <s v="17. AMGÄndG (2021)"/>
  </r>
  <r>
    <n v="3"/>
    <n v="32"/>
    <n v="4"/>
    <n v="201"/>
    <n v="1"/>
    <s v="Schwein"/>
    <x v="1"/>
    <x v="6"/>
    <x v="1"/>
    <n v="17777"/>
    <x v="0"/>
    <n v="0.4695254786981376"/>
    <s v="17. AMGÄndG (2021)"/>
  </r>
  <r>
    <n v="3"/>
    <n v="32"/>
    <n v="4"/>
    <n v="201"/>
    <n v="1"/>
    <s v="Schwein"/>
    <x v="1"/>
    <x v="6"/>
    <x v="1"/>
    <n v="17777"/>
    <x v="1"/>
    <n v="10.118766819669011"/>
    <s v="17. AMGÄndG (2021)"/>
  </r>
  <r>
    <n v="3"/>
    <n v="32"/>
    <n v="4"/>
    <n v="201"/>
    <n v="1"/>
    <s v="Schwein"/>
    <x v="1"/>
    <x v="6"/>
    <x v="1"/>
    <n v="17777"/>
    <x v="2"/>
    <n v="0"/>
    <s v="17. AMGÄndG (2021)"/>
  </r>
  <r>
    <n v="3"/>
    <n v="32"/>
    <n v="4"/>
    <n v="201"/>
    <n v="1"/>
    <s v="Schwein"/>
    <x v="1"/>
    <x v="6"/>
    <x v="1"/>
    <n v="17777"/>
    <x v="3"/>
    <n v="3.9269813000890474"/>
    <s v="17. AMGÄndG (2021)"/>
  </r>
  <r>
    <n v="3"/>
    <n v="32"/>
    <n v="4"/>
    <n v="202"/>
    <n v="1"/>
    <s v="Schwein"/>
    <x v="1"/>
    <x v="6"/>
    <x v="0"/>
    <n v="17883"/>
    <x v="0"/>
    <n v="0.39624552828250625"/>
    <s v="17. AMGÄndG (2021)"/>
  </r>
  <r>
    <n v="3"/>
    <n v="32"/>
    <n v="4"/>
    <n v="202"/>
    <n v="1"/>
    <s v="Schwein"/>
    <x v="1"/>
    <x v="6"/>
    <x v="0"/>
    <n v="17883"/>
    <x v="1"/>
    <n v="9.3620570704967747"/>
    <s v="17. AMGÄndG (2021)"/>
  </r>
  <r>
    <n v="3"/>
    <n v="32"/>
    <n v="4"/>
    <n v="202"/>
    <n v="1"/>
    <s v="Schwein"/>
    <x v="1"/>
    <x v="6"/>
    <x v="0"/>
    <n v="17883"/>
    <x v="2"/>
    <n v="0"/>
    <s v="17. AMGÄndG (2021)"/>
  </r>
  <r>
    <n v="3"/>
    <n v="32"/>
    <n v="4"/>
    <n v="202"/>
    <n v="1"/>
    <s v="Schwein"/>
    <x v="1"/>
    <x v="6"/>
    <x v="0"/>
    <n v="17883"/>
    <x v="3"/>
    <n v="3.4781301620965221"/>
    <s v="17. AMGÄndG (2021)"/>
  </r>
  <r>
    <n v="3"/>
    <n v="32"/>
    <n v="4"/>
    <n v="211"/>
    <n v="1"/>
    <s v="Schwein"/>
    <x v="1"/>
    <x v="7"/>
    <x v="1"/>
    <n v="18165"/>
    <x v="0"/>
    <n v="0.33715382714641423"/>
    <s v="17. AMGÄndG (2021)"/>
  </r>
  <r>
    <n v="3"/>
    <n v="32"/>
    <n v="4"/>
    <n v="211"/>
    <n v="1"/>
    <s v="Schwein"/>
    <x v="1"/>
    <x v="7"/>
    <x v="1"/>
    <n v="18165"/>
    <x v="1"/>
    <n v="9.1548311343441071"/>
    <s v="17. AMGÄndG (2021)"/>
  </r>
  <r>
    <n v="3"/>
    <n v="32"/>
    <n v="4"/>
    <n v="211"/>
    <n v="1"/>
    <s v="Schwein"/>
    <x v="1"/>
    <x v="7"/>
    <x v="1"/>
    <n v="18165"/>
    <x v="2"/>
    <n v="0"/>
    <s v="17. AMGÄndG (2021)"/>
  </r>
  <r>
    <n v="3"/>
    <n v="32"/>
    <n v="4"/>
    <n v="211"/>
    <n v="1"/>
    <s v="Schwein"/>
    <x v="1"/>
    <x v="7"/>
    <x v="1"/>
    <n v="18165"/>
    <x v="3"/>
    <n v="3.2307619273676713"/>
    <s v="17. AMGÄndG (2021)"/>
  </r>
  <r>
    <n v="3"/>
    <n v="32"/>
    <n v="4"/>
    <n v="212"/>
    <n v="1"/>
    <s v="Schwein"/>
    <x v="1"/>
    <x v="7"/>
    <x v="0"/>
    <n v="18439"/>
    <x v="0"/>
    <n v="0.22814631122132673"/>
    <s v="17. AMGÄndG (2021)"/>
  </r>
  <r>
    <n v="3"/>
    <n v="32"/>
    <n v="4"/>
    <n v="212"/>
    <n v="1"/>
    <s v="Schwein"/>
    <x v="1"/>
    <x v="7"/>
    <x v="0"/>
    <n v="18439"/>
    <x v="1"/>
    <n v="8.5596941335224805"/>
    <s v="17. AMGÄndG (2021)"/>
  </r>
  <r>
    <n v="3"/>
    <n v="32"/>
    <n v="4"/>
    <n v="212"/>
    <n v="1"/>
    <s v="Schwein"/>
    <x v="1"/>
    <x v="7"/>
    <x v="0"/>
    <n v="18439"/>
    <x v="2"/>
    <n v="0"/>
    <s v="17. AMGÄndG (2021)"/>
  </r>
  <r>
    <n v="3"/>
    <n v="32"/>
    <n v="4"/>
    <n v="212"/>
    <n v="1"/>
    <s v="Schwein"/>
    <x v="1"/>
    <x v="7"/>
    <x v="0"/>
    <n v="18439"/>
    <x v="3"/>
    <n v="2.5580995902438151"/>
    <s v="17. AMGÄndG (2021)"/>
  </r>
  <r>
    <n v="3"/>
    <n v="32"/>
    <n v="4"/>
    <n v="221"/>
    <n v="1"/>
    <s v="Schwein"/>
    <x v="1"/>
    <x v="8"/>
    <x v="1"/>
    <n v="17822"/>
    <x v="0"/>
    <n v="0.18922011850216519"/>
    <s v="17. AMGÄndG (2021)"/>
  </r>
  <r>
    <n v="3"/>
    <n v="32"/>
    <n v="4"/>
    <n v="221"/>
    <n v="1"/>
    <s v="Schwein"/>
    <x v="1"/>
    <x v="8"/>
    <x v="1"/>
    <n v="17822"/>
    <x v="1"/>
    <n v="8.2339948203439839"/>
    <s v="17. AMGÄndG (2021)"/>
  </r>
  <r>
    <n v="3"/>
    <n v="32"/>
    <n v="4"/>
    <n v="221"/>
    <n v="1"/>
    <s v="Schwein"/>
    <x v="1"/>
    <x v="8"/>
    <x v="1"/>
    <n v="17822"/>
    <x v="2"/>
    <n v="0"/>
    <s v="17. AMGÄndG (2021)"/>
  </r>
  <r>
    <n v="3"/>
    <n v="32"/>
    <n v="4"/>
    <n v="221"/>
    <n v="1"/>
    <s v="Schwein"/>
    <x v="1"/>
    <x v="8"/>
    <x v="1"/>
    <n v="17822"/>
    <x v="3"/>
    <n v="2.3499513461916548"/>
    <s v="17. AMGÄndG (2021)"/>
  </r>
  <r>
    <n v="3"/>
    <n v="32"/>
    <n v="4"/>
    <n v="222"/>
    <n v="1"/>
    <s v="Schwein"/>
    <x v="1"/>
    <x v="8"/>
    <x v="0"/>
    <n v="17422"/>
    <x v="0"/>
    <n v="0.23840501704115516"/>
    <s v="17. AMGÄndG (2021)"/>
  </r>
  <r>
    <n v="3"/>
    <n v="32"/>
    <n v="4"/>
    <n v="222"/>
    <n v="1"/>
    <s v="Schwein"/>
    <x v="1"/>
    <x v="8"/>
    <x v="0"/>
    <n v="17422"/>
    <x v="1"/>
    <n v="8.8968638273894101"/>
    <s v="17. AMGÄndG (2021)"/>
  </r>
  <r>
    <n v="3"/>
    <n v="32"/>
    <n v="4"/>
    <n v="222"/>
    <n v="1"/>
    <s v="Schwein"/>
    <x v="1"/>
    <x v="8"/>
    <x v="0"/>
    <n v="17422"/>
    <x v="2"/>
    <n v="0"/>
    <s v="17. AMGÄndG (2021)"/>
  </r>
  <r>
    <n v="3"/>
    <n v="32"/>
    <n v="4"/>
    <n v="222"/>
    <n v="1"/>
    <s v="Schwein"/>
    <x v="1"/>
    <x v="8"/>
    <x v="0"/>
    <n v="17422"/>
    <x v="3"/>
    <n v="2.5909875160618556"/>
    <s v="17. AMGÄndG (2021)"/>
  </r>
  <r>
    <n v="3"/>
    <n v="32"/>
    <n v="4"/>
    <n v="231"/>
    <n v="1"/>
    <s v="Schwein"/>
    <x v="1"/>
    <x v="9"/>
    <x v="1"/>
    <n v="16558"/>
    <x v="0"/>
    <n v="0.17496899660344561"/>
    <s v="17. AMGÄndG (2021)"/>
  </r>
  <r>
    <n v="3"/>
    <n v="32"/>
    <n v="4"/>
    <n v="231"/>
    <n v="1"/>
    <s v="Schwein"/>
    <x v="1"/>
    <x v="9"/>
    <x v="1"/>
    <n v="16558"/>
    <x v="1"/>
    <n v="8.9855953781158249"/>
    <s v="17. AMGÄndG (2021)"/>
  </r>
  <r>
    <n v="3"/>
    <n v="32"/>
    <n v="4"/>
    <n v="231"/>
    <n v="1"/>
    <s v="Schwein"/>
    <x v="1"/>
    <x v="9"/>
    <x v="1"/>
    <n v="16558"/>
    <x v="2"/>
    <n v="0"/>
    <s v="17. AMGÄndG (2021)"/>
  </r>
  <r>
    <n v="3"/>
    <n v="32"/>
    <n v="4"/>
    <n v="231"/>
    <n v="1"/>
    <s v="Schwein"/>
    <x v="1"/>
    <x v="9"/>
    <x v="1"/>
    <n v="16558"/>
    <x v="3"/>
    <n v="2.5874392960598551"/>
    <s v="17. AMGÄndG (2021)"/>
  </r>
  <r>
    <n v="3"/>
    <n v="32"/>
    <n v="4"/>
    <n v="232"/>
    <n v="1"/>
    <s v="Schwein"/>
    <x v="1"/>
    <x v="9"/>
    <x v="0"/>
    <n v="16370"/>
    <x v="0"/>
    <n v="0.33861079908043168"/>
    <s v="17. AMGÄndG (2021)"/>
  </r>
  <r>
    <n v="3"/>
    <n v="32"/>
    <n v="4"/>
    <n v="232"/>
    <n v="1"/>
    <s v="Schwein"/>
    <x v="1"/>
    <x v="9"/>
    <x v="0"/>
    <n v="16370"/>
    <x v="1"/>
    <n v="10.197791606732329"/>
    <s v="17. AMGÄndG (2021)"/>
  </r>
  <r>
    <n v="3"/>
    <n v="32"/>
    <n v="4"/>
    <n v="232"/>
    <n v="1"/>
    <s v="Schwein"/>
    <x v="1"/>
    <x v="9"/>
    <x v="0"/>
    <n v="16370"/>
    <x v="2"/>
    <n v="0"/>
    <s v="17. AMGÄndG (2021)"/>
  </r>
  <r>
    <n v="3"/>
    <n v="32"/>
    <n v="4"/>
    <n v="232"/>
    <n v="1"/>
    <s v="Schwein"/>
    <x v="1"/>
    <x v="9"/>
    <x v="0"/>
    <n v="16370"/>
    <x v="3"/>
    <n v="3.5684492789822482"/>
    <s v="17. AMGÄndG (2021)"/>
  </r>
  <r>
    <n v="3"/>
    <n v="32"/>
    <n v="4"/>
    <n v="241"/>
    <n v="1"/>
    <s v="Schwein"/>
    <x v="1"/>
    <x v="10"/>
    <x v="1"/>
    <n v="16157"/>
    <x v="0"/>
    <n v="0.34364612631040659"/>
    <s v="17. AMGÄndG (2021)"/>
  </r>
  <r>
    <n v="3"/>
    <n v="32"/>
    <n v="4"/>
    <n v="241"/>
    <n v="1"/>
    <s v="Schwein"/>
    <x v="1"/>
    <x v="10"/>
    <x v="1"/>
    <n v="16157"/>
    <x v="1"/>
    <n v="10.487887776452778"/>
    <s v="17. AMGÄndG (2021)"/>
  </r>
  <r>
    <n v="3"/>
    <n v="32"/>
    <n v="4"/>
    <n v="241"/>
    <n v="1"/>
    <s v="Schwein"/>
    <x v="1"/>
    <x v="10"/>
    <x v="1"/>
    <n v="16157"/>
    <x v="2"/>
    <n v="0"/>
    <s v="17. AMGÄndG (2021)"/>
  </r>
  <r>
    <n v="3"/>
    <n v="32"/>
    <n v="4"/>
    <n v="241"/>
    <n v="1"/>
    <s v="Schwein"/>
    <x v="1"/>
    <x v="10"/>
    <x v="1"/>
    <n v="16157"/>
    <x v="3"/>
    <n v="3.8362745098039217"/>
    <s v="17. AMGÄndG (2021)"/>
  </r>
  <r>
    <n v="3"/>
    <n v="32"/>
    <n v="4"/>
    <n v="242"/>
    <n v="1"/>
    <s v="Schwein"/>
    <x v="1"/>
    <x v="10"/>
    <x v="0"/>
    <n v="15925"/>
    <x v="0"/>
    <n v="0.36466269780067245"/>
    <s v="17. AMGÄndG (2021)"/>
  </r>
  <r>
    <n v="3"/>
    <n v="32"/>
    <n v="4"/>
    <n v="242"/>
    <n v="1"/>
    <s v="Schwein"/>
    <x v="1"/>
    <x v="10"/>
    <x v="0"/>
    <n v="15925"/>
    <x v="1"/>
    <n v="10.603911879372875"/>
    <s v="17. AMGÄndG (2021)"/>
  </r>
  <r>
    <n v="3"/>
    <n v="32"/>
    <n v="4"/>
    <n v="242"/>
    <n v="1"/>
    <s v="Schwein"/>
    <x v="1"/>
    <x v="10"/>
    <x v="0"/>
    <n v="15925"/>
    <x v="2"/>
    <n v="0"/>
    <s v="17. AMGÄndG (2021)"/>
  </r>
  <r>
    <n v="3"/>
    <n v="32"/>
    <n v="4"/>
    <n v="242"/>
    <n v="1"/>
    <s v="Schwein"/>
    <x v="1"/>
    <x v="10"/>
    <x v="0"/>
    <n v="15925"/>
    <x v="3"/>
    <n v="3.8124179846674497"/>
    <s v="17. AMGÄndG (2021)"/>
  </r>
  <r>
    <n v="5"/>
    <n v="51"/>
    <n v="1"/>
    <n v="142"/>
    <n v="1"/>
    <s v="Huhn"/>
    <x v="2"/>
    <x v="0"/>
    <x v="0"/>
    <n v="1617"/>
    <x v="0"/>
    <n v="17.398373983739837"/>
    <s v="17. AMGÄndG (2021)"/>
  </r>
  <r>
    <n v="5"/>
    <n v="51"/>
    <n v="1"/>
    <n v="142"/>
    <n v="1"/>
    <s v="Huhn"/>
    <x v="2"/>
    <x v="0"/>
    <x v="0"/>
    <n v="1617"/>
    <x v="1"/>
    <n v="42.984952889477867"/>
    <s v="17. AMGÄndG (2021)"/>
  </r>
  <r>
    <n v="5"/>
    <n v="51"/>
    <n v="1"/>
    <n v="142"/>
    <n v="1"/>
    <s v="Huhn"/>
    <x v="2"/>
    <x v="0"/>
    <x v="0"/>
    <n v="1617"/>
    <x v="2"/>
    <n v="5.388064536038538"/>
    <s v="17. AMGÄndG (2021)"/>
  </r>
  <r>
    <n v="5"/>
    <n v="51"/>
    <n v="1"/>
    <n v="142"/>
    <n v="1"/>
    <s v="Huhn"/>
    <x v="2"/>
    <x v="0"/>
    <x v="0"/>
    <n v="1617"/>
    <x v="3"/>
    <n v="31.353677485210866"/>
    <s v="17. AMGÄndG (2021)"/>
  </r>
  <r>
    <n v="5"/>
    <n v="51"/>
    <n v="1"/>
    <n v="151"/>
    <n v="1"/>
    <s v="Huhn"/>
    <x v="2"/>
    <x v="1"/>
    <x v="1"/>
    <n v="1794"/>
    <x v="0"/>
    <n v="16.012339308388004"/>
    <s v="17. AMGÄndG (2021)"/>
  </r>
  <r>
    <n v="5"/>
    <n v="51"/>
    <n v="1"/>
    <n v="151"/>
    <n v="1"/>
    <s v="Huhn"/>
    <x v="2"/>
    <x v="1"/>
    <x v="1"/>
    <n v="1794"/>
    <x v="1"/>
    <n v="33.752530929113703"/>
    <s v="17. AMGÄndG (2021)"/>
  </r>
  <r>
    <n v="5"/>
    <n v="51"/>
    <n v="1"/>
    <n v="151"/>
    <n v="1"/>
    <s v="Huhn"/>
    <x v="2"/>
    <x v="1"/>
    <x v="1"/>
    <n v="1794"/>
    <x v="2"/>
    <n v="6.0151329725533396"/>
    <s v="17. AMGÄndG (2021)"/>
  </r>
  <r>
    <n v="5"/>
    <n v="51"/>
    <n v="1"/>
    <n v="151"/>
    <n v="1"/>
    <s v="Huhn"/>
    <x v="2"/>
    <x v="1"/>
    <x v="1"/>
    <n v="1794"/>
    <x v="3"/>
    <n v="24.806238879088777"/>
    <s v="17. AMGÄndG (2021)"/>
  </r>
  <r>
    <n v="5"/>
    <n v="51"/>
    <n v="1"/>
    <n v="152"/>
    <n v="1"/>
    <s v="Huhn"/>
    <x v="2"/>
    <x v="1"/>
    <x v="0"/>
    <n v="1856"/>
    <x v="0"/>
    <n v="11.093631061086025"/>
    <s v="17. AMGÄndG (2021)"/>
  </r>
  <r>
    <n v="5"/>
    <n v="51"/>
    <n v="1"/>
    <n v="152"/>
    <n v="1"/>
    <s v="Huhn"/>
    <x v="2"/>
    <x v="1"/>
    <x v="0"/>
    <n v="1856"/>
    <x v="1"/>
    <n v="28.945819467116518"/>
    <s v="17. AMGÄndG (2021)"/>
  </r>
  <r>
    <n v="5"/>
    <n v="51"/>
    <n v="1"/>
    <n v="152"/>
    <n v="1"/>
    <s v="Huhn"/>
    <x v="2"/>
    <x v="1"/>
    <x v="0"/>
    <n v="1856"/>
    <x v="2"/>
    <n v="3.7535818450993172"/>
    <s v="17. AMGÄndG (2021)"/>
  </r>
  <r>
    <n v="5"/>
    <n v="51"/>
    <n v="1"/>
    <n v="152"/>
    <n v="1"/>
    <s v="Huhn"/>
    <x v="2"/>
    <x v="1"/>
    <x v="0"/>
    <n v="1856"/>
    <x v="3"/>
    <n v="20.467304497158423"/>
    <s v="17. AMGÄndG (2021)"/>
  </r>
  <r>
    <n v="5"/>
    <n v="51"/>
    <n v="1"/>
    <n v="161"/>
    <n v="1"/>
    <s v="Huhn"/>
    <x v="2"/>
    <x v="2"/>
    <x v="1"/>
    <n v="1944"/>
    <x v="0"/>
    <n v="12.314083559595808"/>
    <s v="17. AMGÄndG (2021)"/>
  </r>
  <r>
    <n v="5"/>
    <n v="51"/>
    <n v="1"/>
    <n v="161"/>
    <n v="1"/>
    <s v="Huhn"/>
    <x v="2"/>
    <x v="2"/>
    <x v="1"/>
    <n v="1944"/>
    <x v="1"/>
    <n v="29.473064430055569"/>
    <s v="17. AMGÄndG (2021)"/>
  </r>
  <r>
    <n v="5"/>
    <n v="51"/>
    <n v="1"/>
    <n v="161"/>
    <n v="1"/>
    <s v="Huhn"/>
    <x v="2"/>
    <x v="2"/>
    <x v="1"/>
    <n v="1944"/>
    <x v="2"/>
    <n v="4.0283650587830611"/>
    <s v="17. AMGÄndG (2021)"/>
  </r>
  <r>
    <n v="5"/>
    <n v="51"/>
    <n v="1"/>
    <n v="161"/>
    <n v="1"/>
    <s v="Huhn"/>
    <x v="2"/>
    <x v="2"/>
    <x v="1"/>
    <n v="1944"/>
    <x v="3"/>
    <n v="21.08871975964459"/>
    <s v="17. AMGÄndG (2021)"/>
  </r>
  <r>
    <n v="5"/>
    <n v="51"/>
    <n v="1"/>
    <n v="162"/>
    <n v="1"/>
    <s v="Huhn"/>
    <x v="2"/>
    <x v="2"/>
    <x v="0"/>
    <n v="1968"/>
    <x v="0"/>
    <n v="13.781182392045563"/>
    <s v="17. AMGÄndG (2021)"/>
  </r>
  <r>
    <n v="5"/>
    <n v="51"/>
    <n v="1"/>
    <n v="162"/>
    <n v="1"/>
    <s v="Huhn"/>
    <x v="2"/>
    <x v="2"/>
    <x v="0"/>
    <n v="1968"/>
    <x v="1"/>
    <n v="32.858781694010176"/>
    <s v="17. AMGÄndG (2021)"/>
  </r>
  <r>
    <n v="5"/>
    <n v="51"/>
    <n v="1"/>
    <n v="162"/>
    <n v="1"/>
    <s v="Huhn"/>
    <x v="2"/>
    <x v="2"/>
    <x v="0"/>
    <n v="1968"/>
    <x v="2"/>
    <n v="3.8130217257374963"/>
    <s v="17. AMGÄndG (2021)"/>
  </r>
  <r>
    <n v="5"/>
    <n v="51"/>
    <n v="1"/>
    <n v="162"/>
    <n v="1"/>
    <s v="Huhn"/>
    <x v="2"/>
    <x v="2"/>
    <x v="0"/>
    <n v="1968"/>
    <x v="3"/>
    <n v="24.439396903997942"/>
    <s v="17. AMGÄndG (2021)"/>
  </r>
  <r>
    <n v="5"/>
    <n v="51"/>
    <n v="1"/>
    <n v="171"/>
    <n v="1"/>
    <s v="Huhn"/>
    <x v="2"/>
    <x v="3"/>
    <x v="1"/>
    <n v="2016"/>
    <x v="0"/>
    <n v="14.054484673473532"/>
    <s v="17. AMGÄndG (2021)"/>
  </r>
  <r>
    <n v="5"/>
    <n v="51"/>
    <n v="1"/>
    <n v="171"/>
    <n v="1"/>
    <s v="Huhn"/>
    <x v="2"/>
    <x v="3"/>
    <x v="1"/>
    <n v="2016"/>
    <x v="1"/>
    <n v="33.982532352797101"/>
    <s v="17. AMGÄndG (2021)"/>
  </r>
  <r>
    <n v="5"/>
    <n v="51"/>
    <n v="1"/>
    <n v="171"/>
    <n v="1"/>
    <s v="Huhn"/>
    <x v="2"/>
    <x v="3"/>
    <x v="1"/>
    <n v="2016"/>
    <x v="2"/>
    <n v="3.717213495422266"/>
    <s v="17. AMGÄndG (2021)"/>
  </r>
  <r>
    <n v="5"/>
    <n v="51"/>
    <n v="1"/>
    <n v="171"/>
    <n v="1"/>
    <s v="Huhn"/>
    <x v="2"/>
    <x v="3"/>
    <x v="1"/>
    <n v="2016"/>
    <x v="3"/>
    <n v="25.31222364620972"/>
    <s v="17. AMGÄndG (2021)"/>
  </r>
  <r>
    <n v="5"/>
    <n v="51"/>
    <n v="1"/>
    <n v="172"/>
    <n v="1"/>
    <s v="Huhn"/>
    <x v="2"/>
    <x v="3"/>
    <x v="0"/>
    <n v="1966"/>
    <x v="0"/>
    <n v="14.765250394597938"/>
    <s v="17. AMGÄndG (2021)"/>
  </r>
  <r>
    <n v="5"/>
    <n v="51"/>
    <n v="1"/>
    <n v="172"/>
    <n v="1"/>
    <s v="Huhn"/>
    <x v="2"/>
    <x v="3"/>
    <x v="0"/>
    <n v="1966"/>
    <x v="1"/>
    <n v="34.848864886050343"/>
    <s v="17. AMGÄndG (2021)"/>
  </r>
  <r>
    <n v="5"/>
    <n v="51"/>
    <n v="1"/>
    <n v="172"/>
    <n v="1"/>
    <s v="Huhn"/>
    <x v="2"/>
    <x v="3"/>
    <x v="0"/>
    <n v="1966"/>
    <x v="2"/>
    <n v="3.3786197730010201"/>
    <s v="17. AMGÄndG (2021)"/>
  </r>
  <r>
    <n v="5"/>
    <n v="51"/>
    <n v="1"/>
    <n v="172"/>
    <n v="1"/>
    <s v="Huhn"/>
    <x v="2"/>
    <x v="3"/>
    <x v="0"/>
    <n v="1966"/>
    <x v="3"/>
    <n v="26.450725698487751"/>
    <s v="17. AMGÄndG (2021)"/>
  </r>
  <r>
    <n v="5"/>
    <n v="51"/>
    <n v="1"/>
    <n v="181"/>
    <n v="1"/>
    <s v="Huhn"/>
    <x v="2"/>
    <x v="4"/>
    <x v="1"/>
    <n v="2023"/>
    <x v="0"/>
    <n v="18.102184511572794"/>
    <s v="17. AMGÄndG (2021)"/>
  </r>
  <r>
    <n v="5"/>
    <n v="51"/>
    <n v="1"/>
    <n v="181"/>
    <n v="1"/>
    <s v="Huhn"/>
    <x v="2"/>
    <x v="4"/>
    <x v="1"/>
    <n v="2023"/>
    <x v="1"/>
    <n v="38.134284771955933"/>
    <s v="17. AMGÄndG (2021)"/>
  </r>
  <r>
    <n v="5"/>
    <n v="51"/>
    <n v="1"/>
    <n v="181"/>
    <n v="1"/>
    <s v="Huhn"/>
    <x v="2"/>
    <x v="4"/>
    <x v="1"/>
    <n v="2023"/>
    <x v="2"/>
    <n v="4.7023788938858635"/>
    <s v="17. AMGÄndG (2021)"/>
  </r>
  <r>
    <n v="5"/>
    <n v="51"/>
    <n v="1"/>
    <n v="181"/>
    <n v="1"/>
    <s v="Huhn"/>
    <x v="2"/>
    <x v="4"/>
    <x v="1"/>
    <n v="2023"/>
    <x v="3"/>
    <n v="29.695715459414338"/>
    <s v="17. AMGÄndG (2021)"/>
  </r>
  <r>
    <n v="5"/>
    <n v="51"/>
    <n v="1"/>
    <n v="182"/>
    <n v="1"/>
    <s v="Huhn"/>
    <x v="2"/>
    <x v="4"/>
    <x v="0"/>
    <n v="2061"/>
    <x v="0"/>
    <n v="18.228966736369081"/>
    <s v="17. AMGÄndG (2021)"/>
  </r>
  <r>
    <n v="5"/>
    <n v="51"/>
    <n v="1"/>
    <n v="182"/>
    <n v="1"/>
    <s v="Huhn"/>
    <x v="2"/>
    <x v="4"/>
    <x v="0"/>
    <n v="2061"/>
    <x v="1"/>
    <n v="38.243582716220452"/>
    <s v="17. AMGÄndG (2021)"/>
  </r>
  <r>
    <n v="5"/>
    <n v="51"/>
    <n v="1"/>
    <n v="182"/>
    <n v="1"/>
    <s v="Huhn"/>
    <x v="2"/>
    <x v="4"/>
    <x v="0"/>
    <n v="2061"/>
    <x v="2"/>
    <n v="4.4611200623967324"/>
    <s v="17. AMGÄndG (2021)"/>
  </r>
  <r>
    <n v="5"/>
    <n v="51"/>
    <n v="1"/>
    <n v="182"/>
    <n v="1"/>
    <s v="Huhn"/>
    <x v="2"/>
    <x v="4"/>
    <x v="0"/>
    <n v="2061"/>
    <x v="3"/>
    <n v="29.647694979277549"/>
    <s v="17. AMGÄndG (2021)"/>
  </r>
  <r>
    <n v="5"/>
    <n v="51"/>
    <n v="1"/>
    <n v="191"/>
    <n v="1"/>
    <s v="Huhn"/>
    <x v="2"/>
    <x v="5"/>
    <x v="1"/>
    <n v="2077"/>
    <x v="0"/>
    <n v="16.366928934593023"/>
    <s v="17. AMGÄndG (2021)"/>
  </r>
  <r>
    <n v="5"/>
    <n v="51"/>
    <n v="1"/>
    <n v="191"/>
    <n v="1"/>
    <s v="Huhn"/>
    <x v="2"/>
    <x v="5"/>
    <x v="1"/>
    <n v="2077"/>
    <x v="1"/>
    <n v="35.31485836023009"/>
    <s v="17. AMGÄndG (2021)"/>
  </r>
  <r>
    <n v="5"/>
    <n v="51"/>
    <n v="1"/>
    <n v="191"/>
    <n v="1"/>
    <s v="Huhn"/>
    <x v="2"/>
    <x v="5"/>
    <x v="1"/>
    <n v="2077"/>
    <x v="2"/>
    <n v="4.2783047247756967"/>
    <s v="17. AMGÄndG (2021)"/>
  </r>
  <r>
    <n v="5"/>
    <n v="51"/>
    <n v="1"/>
    <n v="191"/>
    <n v="1"/>
    <s v="Huhn"/>
    <x v="2"/>
    <x v="5"/>
    <x v="1"/>
    <n v="2077"/>
    <x v="3"/>
    <n v="27.555452202909041"/>
    <s v="17. AMGÄndG (2021)"/>
  </r>
  <r>
    <n v="5"/>
    <n v="51"/>
    <n v="1"/>
    <n v="192"/>
    <n v="1"/>
    <s v="Huhn"/>
    <x v="2"/>
    <x v="5"/>
    <x v="0"/>
    <n v="2056"/>
    <x v="0"/>
    <n v="18.890223183640927"/>
    <s v="17. AMGÄndG (2021)"/>
  </r>
  <r>
    <n v="5"/>
    <n v="51"/>
    <n v="1"/>
    <n v="192"/>
    <n v="1"/>
    <s v="Huhn"/>
    <x v="2"/>
    <x v="5"/>
    <x v="0"/>
    <n v="2056"/>
    <x v="1"/>
    <n v="37.140519785705607"/>
    <s v="17. AMGÄndG (2021)"/>
  </r>
  <r>
    <n v="5"/>
    <n v="51"/>
    <n v="1"/>
    <n v="192"/>
    <n v="1"/>
    <s v="Huhn"/>
    <x v="2"/>
    <x v="5"/>
    <x v="0"/>
    <n v="2056"/>
    <x v="2"/>
    <n v="7.9599003435389193"/>
    <s v="17. AMGÄndG (2021)"/>
  </r>
  <r>
    <n v="5"/>
    <n v="51"/>
    <n v="1"/>
    <n v="192"/>
    <n v="1"/>
    <s v="Huhn"/>
    <x v="2"/>
    <x v="5"/>
    <x v="0"/>
    <n v="2056"/>
    <x v="3"/>
    <n v="28.820601481246122"/>
    <s v="17. AMGÄndG (2021)"/>
  </r>
  <r>
    <n v="5"/>
    <n v="51"/>
    <n v="1"/>
    <n v="201"/>
    <n v="1"/>
    <s v="Huhn"/>
    <x v="2"/>
    <x v="6"/>
    <x v="1"/>
    <n v="2091"/>
    <x v="0"/>
    <n v="21.463307154065063"/>
    <s v="17. AMGÄndG (2021)"/>
  </r>
  <r>
    <n v="5"/>
    <n v="51"/>
    <n v="1"/>
    <n v="201"/>
    <n v="1"/>
    <s v="Huhn"/>
    <x v="2"/>
    <x v="6"/>
    <x v="1"/>
    <n v="2091"/>
    <x v="1"/>
    <n v="41.267096076631454"/>
    <s v="17. AMGÄndG (2021)"/>
  </r>
  <r>
    <n v="5"/>
    <n v="51"/>
    <n v="1"/>
    <n v="201"/>
    <n v="1"/>
    <s v="Huhn"/>
    <x v="2"/>
    <x v="6"/>
    <x v="1"/>
    <n v="2091"/>
    <x v="2"/>
    <n v="8.0364420379675305"/>
    <s v="17. AMGÄndG (2021)"/>
  </r>
  <r>
    <n v="5"/>
    <n v="51"/>
    <n v="1"/>
    <n v="201"/>
    <n v="1"/>
    <s v="Huhn"/>
    <x v="2"/>
    <x v="6"/>
    <x v="1"/>
    <n v="2091"/>
    <x v="3"/>
    <n v="31.059718380712606"/>
    <s v="17. AMGÄndG (2021)"/>
  </r>
  <r>
    <n v="5"/>
    <n v="51"/>
    <n v="1"/>
    <n v="202"/>
    <n v="1"/>
    <s v="Huhn"/>
    <x v="2"/>
    <x v="6"/>
    <x v="0"/>
    <n v="2109"/>
    <x v="0"/>
    <n v="22.37072912404015"/>
    <s v="17. AMGÄndG (2021)"/>
  </r>
  <r>
    <n v="5"/>
    <n v="51"/>
    <n v="1"/>
    <n v="202"/>
    <n v="1"/>
    <s v="Huhn"/>
    <x v="2"/>
    <x v="6"/>
    <x v="0"/>
    <n v="2109"/>
    <x v="1"/>
    <n v="42.643735626437355"/>
    <s v="17. AMGÄndG (2021)"/>
  </r>
  <r>
    <n v="5"/>
    <n v="51"/>
    <n v="1"/>
    <n v="202"/>
    <n v="1"/>
    <s v="Huhn"/>
    <x v="2"/>
    <x v="6"/>
    <x v="0"/>
    <n v="2109"/>
    <x v="2"/>
    <n v="7.4062486101813043"/>
    <s v="17. AMGÄndG (2021)"/>
  </r>
  <r>
    <n v="5"/>
    <n v="51"/>
    <n v="1"/>
    <n v="202"/>
    <n v="1"/>
    <s v="Huhn"/>
    <x v="2"/>
    <x v="6"/>
    <x v="0"/>
    <n v="2109"/>
    <x v="3"/>
    <n v="32.588063457416546"/>
    <s v="17. AMGÄndG (2021)"/>
  </r>
  <r>
    <n v="5"/>
    <n v="51"/>
    <n v="1"/>
    <n v="211"/>
    <n v="1"/>
    <s v="Huhn"/>
    <x v="2"/>
    <x v="7"/>
    <x v="1"/>
    <n v="2142"/>
    <x v="0"/>
    <n v="23.519914961809512"/>
    <s v="17. AMGÄndG (2021)"/>
  </r>
  <r>
    <n v="5"/>
    <n v="51"/>
    <n v="1"/>
    <n v="211"/>
    <n v="1"/>
    <s v="Huhn"/>
    <x v="2"/>
    <x v="7"/>
    <x v="1"/>
    <n v="2142"/>
    <x v="1"/>
    <n v="41.892789101233774"/>
    <s v="17. AMGÄndG (2021)"/>
  </r>
  <r>
    <n v="5"/>
    <n v="51"/>
    <n v="1"/>
    <n v="211"/>
    <n v="1"/>
    <s v="Huhn"/>
    <x v="2"/>
    <x v="7"/>
    <x v="1"/>
    <n v="2142"/>
    <x v="2"/>
    <n v="7.0299377700711574"/>
    <s v="17. AMGÄndG (2021)"/>
  </r>
  <r>
    <n v="5"/>
    <n v="51"/>
    <n v="1"/>
    <n v="211"/>
    <n v="1"/>
    <s v="Huhn"/>
    <x v="2"/>
    <x v="7"/>
    <x v="1"/>
    <n v="2142"/>
    <x v="3"/>
    <n v="33.18097461478402"/>
    <s v="17. AMGÄndG (2021)"/>
  </r>
  <r>
    <n v="5"/>
    <n v="51"/>
    <n v="1"/>
    <n v="212"/>
    <n v="1"/>
    <s v="Huhn"/>
    <x v="2"/>
    <x v="7"/>
    <x v="0"/>
    <n v="2158"/>
    <x v="0"/>
    <n v="20.38158347980319"/>
    <s v="17. AMGÄndG (2021)"/>
  </r>
  <r>
    <n v="5"/>
    <n v="51"/>
    <n v="1"/>
    <n v="212"/>
    <n v="1"/>
    <s v="Huhn"/>
    <x v="2"/>
    <x v="7"/>
    <x v="0"/>
    <n v="2158"/>
    <x v="1"/>
    <n v="38.256801251478407"/>
    <s v="17. AMGÄndG (2021)"/>
  </r>
  <r>
    <n v="5"/>
    <n v="51"/>
    <n v="1"/>
    <n v="212"/>
    <n v="1"/>
    <s v="Huhn"/>
    <x v="2"/>
    <x v="7"/>
    <x v="0"/>
    <n v="2158"/>
    <x v="2"/>
    <n v="3.3716764814741214"/>
    <s v="17. AMGÄndG (2021)"/>
  </r>
  <r>
    <n v="5"/>
    <n v="51"/>
    <n v="1"/>
    <n v="212"/>
    <n v="1"/>
    <s v="Huhn"/>
    <x v="2"/>
    <x v="7"/>
    <x v="0"/>
    <n v="2158"/>
    <x v="3"/>
    <n v="30.739755382336551"/>
    <s v="17. AMGÄndG (2021)"/>
  </r>
  <r>
    <n v="5"/>
    <n v="51"/>
    <n v="1"/>
    <n v="221"/>
    <n v="1"/>
    <s v="Huhn"/>
    <x v="2"/>
    <x v="8"/>
    <x v="1"/>
    <n v="2127"/>
    <x v="0"/>
    <n v="19.806825210863629"/>
    <s v="17. AMGÄndG (2021)"/>
  </r>
  <r>
    <n v="5"/>
    <n v="51"/>
    <n v="1"/>
    <n v="221"/>
    <n v="1"/>
    <s v="Huhn"/>
    <x v="2"/>
    <x v="8"/>
    <x v="1"/>
    <n v="2127"/>
    <x v="1"/>
    <n v="39.444398324998481"/>
    <s v="17. AMGÄndG (2021)"/>
  </r>
  <r>
    <n v="5"/>
    <n v="51"/>
    <n v="1"/>
    <n v="221"/>
    <n v="1"/>
    <s v="Huhn"/>
    <x v="2"/>
    <x v="8"/>
    <x v="1"/>
    <n v="2127"/>
    <x v="2"/>
    <n v="0"/>
    <s v="17. AMGÄndG (2021)"/>
  </r>
  <r>
    <n v="5"/>
    <n v="51"/>
    <n v="1"/>
    <n v="221"/>
    <n v="1"/>
    <s v="Huhn"/>
    <x v="2"/>
    <x v="8"/>
    <x v="1"/>
    <n v="2127"/>
    <x v="3"/>
    <n v="30.900699255152496"/>
    <s v="17. AMGÄndG (2021)"/>
  </r>
  <r>
    <n v="5"/>
    <n v="51"/>
    <n v="1"/>
    <n v="222"/>
    <n v="1"/>
    <s v="Huhn"/>
    <x v="2"/>
    <x v="8"/>
    <x v="0"/>
    <n v="2159"/>
    <x v="0"/>
    <n v="20.721993496745441"/>
    <s v="17. AMGÄndG (2021)"/>
  </r>
  <r>
    <n v="5"/>
    <n v="51"/>
    <n v="1"/>
    <n v="222"/>
    <n v="1"/>
    <s v="Huhn"/>
    <x v="2"/>
    <x v="8"/>
    <x v="0"/>
    <n v="2159"/>
    <x v="1"/>
    <n v="39.844722342881965"/>
    <s v="17. AMGÄndG (2021)"/>
  </r>
  <r>
    <n v="5"/>
    <n v="51"/>
    <n v="1"/>
    <n v="222"/>
    <n v="1"/>
    <s v="Huhn"/>
    <x v="2"/>
    <x v="8"/>
    <x v="0"/>
    <n v="2159"/>
    <x v="2"/>
    <n v="1.944077679629034"/>
    <s v="17. AMGÄndG (2021)"/>
  </r>
  <r>
    <n v="5"/>
    <n v="51"/>
    <n v="1"/>
    <n v="222"/>
    <n v="1"/>
    <s v="Huhn"/>
    <x v="2"/>
    <x v="8"/>
    <x v="0"/>
    <n v="2159"/>
    <x v="3"/>
    <n v="31.331117864045545"/>
    <s v="17. AMGÄndG (2021)"/>
  </r>
  <r>
    <n v="5"/>
    <n v="51"/>
    <n v="1"/>
    <n v="231"/>
    <n v="1"/>
    <s v="Huhn"/>
    <x v="2"/>
    <x v="9"/>
    <x v="1"/>
    <n v="2053"/>
    <x v="0"/>
    <n v="19.803887578538681"/>
    <s v="17. AMGÄndG (2021)"/>
  </r>
  <r>
    <n v="5"/>
    <n v="51"/>
    <n v="1"/>
    <n v="231"/>
    <n v="1"/>
    <s v="Huhn"/>
    <x v="2"/>
    <x v="9"/>
    <x v="1"/>
    <n v="2053"/>
    <x v="1"/>
    <n v="37.548259025986155"/>
    <s v="17. AMGÄndG (2021)"/>
  </r>
  <r>
    <n v="5"/>
    <n v="51"/>
    <n v="1"/>
    <n v="231"/>
    <n v="1"/>
    <s v="Huhn"/>
    <x v="2"/>
    <x v="9"/>
    <x v="1"/>
    <n v="2053"/>
    <x v="2"/>
    <n v="0"/>
    <s v="17. AMGÄndG (2021)"/>
  </r>
  <r>
    <n v="5"/>
    <n v="51"/>
    <n v="1"/>
    <n v="231"/>
    <n v="1"/>
    <s v="Huhn"/>
    <x v="2"/>
    <x v="9"/>
    <x v="1"/>
    <n v="2053"/>
    <x v="3"/>
    <n v="29.965502999094653"/>
    <s v="17. AMGÄndG (2021)"/>
  </r>
  <r>
    <n v="5"/>
    <n v="51"/>
    <n v="1"/>
    <n v="232"/>
    <n v="1"/>
    <s v="Huhn"/>
    <x v="2"/>
    <x v="9"/>
    <x v="0"/>
    <n v="2127"/>
    <x v="0"/>
    <n v="20.827410010548022"/>
    <s v="17. AMGÄndG (2021)"/>
  </r>
  <r>
    <n v="5"/>
    <n v="51"/>
    <n v="1"/>
    <n v="232"/>
    <n v="1"/>
    <s v="Huhn"/>
    <x v="2"/>
    <x v="9"/>
    <x v="0"/>
    <n v="2127"/>
    <x v="1"/>
    <n v="38.491844056521323"/>
    <s v="17. AMGÄndG (2021)"/>
  </r>
  <r>
    <n v="5"/>
    <n v="51"/>
    <n v="1"/>
    <n v="232"/>
    <n v="1"/>
    <s v="Huhn"/>
    <x v="2"/>
    <x v="9"/>
    <x v="0"/>
    <n v="2127"/>
    <x v="2"/>
    <n v="2.1179880016792231E-3"/>
    <s v="17. AMGÄndG (2021)"/>
  </r>
  <r>
    <n v="5"/>
    <n v="51"/>
    <n v="1"/>
    <n v="232"/>
    <n v="1"/>
    <s v="Huhn"/>
    <x v="2"/>
    <x v="9"/>
    <x v="0"/>
    <n v="2127"/>
    <x v="3"/>
    <n v="30.583911800265007"/>
    <s v="17. AMGÄndG (2021)"/>
  </r>
  <r>
    <n v="5"/>
    <n v="51"/>
    <n v="1"/>
    <n v="241"/>
    <n v="1"/>
    <s v="Huhn"/>
    <x v="2"/>
    <x v="10"/>
    <x v="1"/>
    <n v="2120"/>
    <x v="0"/>
    <n v="22.752139995359592"/>
    <s v="17. AMGÄndG (2021)"/>
  </r>
  <r>
    <n v="5"/>
    <n v="51"/>
    <n v="1"/>
    <n v="241"/>
    <n v="1"/>
    <s v="Huhn"/>
    <x v="2"/>
    <x v="10"/>
    <x v="1"/>
    <n v="2120"/>
    <x v="1"/>
    <n v="39.170965010920355"/>
    <s v="17. AMGÄndG (2021)"/>
  </r>
  <r>
    <n v="5"/>
    <n v="51"/>
    <n v="1"/>
    <n v="241"/>
    <n v="1"/>
    <s v="Huhn"/>
    <x v="2"/>
    <x v="10"/>
    <x v="1"/>
    <n v="2120"/>
    <x v="2"/>
    <n v="4.0597790669221148"/>
    <s v="17. AMGÄndG (2021)"/>
  </r>
  <r>
    <n v="5"/>
    <n v="51"/>
    <n v="1"/>
    <n v="241"/>
    <n v="1"/>
    <s v="Huhn"/>
    <x v="2"/>
    <x v="10"/>
    <x v="1"/>
    <n v="2120"/>
    <x v="3"/>
    <n v="31.75102069026152"/>
    <s v="17. AMGÄndG (2021)"/>
  </r>
  <r>
    <n v="5"/>
    <n v="51"/>
    <n v="1"/>
    <n v="242"/>
    <n v="1"/>
    <s v="Huhn"/>
    <x v="2"/>
    <x v="10"/>
    <x v="0"/>
    <n v="2086"/>
    <x v="0"/>
    <n v="21.394996132015315"/>
    <s v="17. AMGÄndG (2021)"/>
  </r>
  <r>
    <n v="5"/>
    <n v="51"/>
    <n v="1"/>
    <n v="242"/>
    <n v="1"/>
    <s v="Huhn"/>
    <x v="2"/>
    <x v="10"/>
    <x v="0"/>
    <n v="2086"/>
    <x v="1"/>
    <n v="37.894423613937313"/>
    <s v="17. AMGÄndG (2021)"/>
  </r>
  <r>
    <n v="5"/>
    <n v="51"/>
    <n v="1"/>
    <n v="242"/>
    <n v="1"/>
    <s v="Huhn"/>
    <x v="2"/>
    <x v="10"/>
    <x v="0"/>
    <n v="2086"/>
    <x v="2"/>
    <n v="1.3677301380123761"/>
    <s v="17. AMGÄndG (2021)"/>
  </r>
  <r>
    <n v="5"/>
    <n v="51"/>
    <n v="1"/>
    <n v="242"/>
    <n v="1"/>
    <s v="Huhn"/>
    <x v="2"/>
    <x v="10"/>
    <x v="0"/>
    <n v="2086"/>
    <x v="3"/>
    <n v="30.776948252859071"/>
    <s v="17. AMGÄndG (2021)"/>
  </r>
  <r>
    <n v="7"/>
    <n v="71"/>
    <n v="1"/>
    <n v="142"/>
    <n v="1"/>
    <s v="Pute"/>
    <x v="3"/>
    <x v="0"/>
    <x v="0"/>
    <n v="854"/>
    <x v="0"/>
    <n v="23.033113048031126"/>
    <s v="17. AMGÄndG (2021)"/>
  </r>
  <r>
    <n v="7"/>
    <n v="71"/>
    <n v="1"/>
    <n v="142"/>
    <n v="1"/>
    <s v="Pute"/>
    <x v="3"/>
    <x v="0"/>
    <x v="0"/>
    <n v="854"/>
    <x v="1"/>
    <n v="65.82438023257896"/>
    <s v="17. AMGÄndG (2021)"/>
  </r>
  <r>
    <n v="7"/>
    <n v="71"/>
    <n v="1"/>
    <n v="142"/>
    <n v="1"/>
    <s v="Pute"/>
    <x v="3"/>
    <x v="0"/>
    <x v="0"/>
    <n v="854"/>
    <x v="2"/>
    <n v="9.3096816638888171"/>
    <s v="17. AMGÄndG (2021)"/>
  </r>
  <r>
    <n v="7"/>
    <n v="71"/>
    <n v="1"/>
    <n v="142"/>
    <n v="1"/>
    <s v="Pute"/>
    <x v="3"/>
    <x v="0"/>
    <x v="0"/>
    <n v="854"/>
    <x v="3"/>
    <n v="42.289154804423063"/>
    <s v="17. AMGÄndG (2021)"/>
  </r>
  <r>
    <n v="7"/>
    <n v="71"/>
    <n v="1"/>
    <n v="151"/>
    <n v="1"/>
    <s v="Pute"/>
    <x v="3"/>
    <x v="1"/>
    <x v="1"/>
    <n v="955"/>
    <x v="0"/>
    <n v="21.128120870582045"/>
    <s v="17. AMGÄndG (2021)"/>
  </r>
  <r>
    <n v="7"/>
    <n v="71"/>
    <n v="1"/>
    <n v="151"/>
    <n v="1"/>
    <s v="Pute"/>
    <x v="3"/>
    <x v="1"/>
    <x v="1"/>
    <n v="955"/>
    <x v="1"/>
    <n v="56.481531252670521"/>
    <s v="17. AMGÄndG (2021)"/>
  </r>
  <r>
    <n v="7"/>
    <n v="71"/>
    <n v="1"/>
    <n v="151"/>
    <n v="1"/>
    <s v="Pute"/>
    <x v="3"/>
    <x v="1"/>
    <x v="1"/>
    <n v="955"/>
    <x v="2"/>
    <n v="9.744459456399241"/>
    <s v="17. AMGÄndG (2021)"/>
  </r>
  <r>
    <n v="7"/>
    <n v="71"/>
    <n v="1"/>
    <n v="151"/>
    <n v="1"/>
    <s v="Pute"/>
    <x v="3"/>
    <x v="1"/>
    <x v="1"/>
    <n v="955"/>
    <x v="3"/>
    <n v="36.62499101574052"/>
    <s v="17. AMGÄndG (2021)"/>
  </r>
  <r>
    <n v="7"/>
    <n v="71"/>
    <n v="1"/>
    <n v="152"/>
    <n v="1"/>
    <s v="Pute"/>
    <x v="3"/>
    <x v="1"/>
    <x v="0"/>
    <n v="986"/>
    <x v="0"/>
    <n v="18.298341456943611"/>
    <s v="17. AMGÄndG (2021)"/>
  </r>
  <r>
    <n v="7"/>
    <n v="71"/>
    <n v="1"/>
    <n v="152"/>
    <n v="1"/>
    <s v="Pute"/>
    <x v="3"/>
    <x v="1"/>
    <x v="0"/>
    <n v="986"/>
    <x v="1"/>
    <n v="47.126448738129412"/>
    <s v="17. AMGÄndG (2021)"/>
  </r>
  <r>
    <n v="7"/>
    <n v="71"/>
    <n v="1"/>
    <n v="152"/>
    <n v="1"/>
    <s v="Pute"/>
    <x v="3"/>
    <x v="1"/>
    <x v="0"/>
    <n v="986"/>
    <x v="2"/>
    <n v="8.3869515279158566"/>
    <s v="17. AMGÄndG (2021)"/>
  </r>
  <r>
    <n v="7"/>
    <n v="71"/>
    <n v="1"/>
    <n v="152"/>
    <n v="1"/>
    <s v="Pute"/>
    <x v="3"/>
    <x v="1"/>
    <x v="0"/>
    <n v="986"/>
    <x v="3"/>
    <n v="30.374059312992394"/>
    <s v="17. AMGÄndG (2021)"/>
  </r>
  <r>
    <n v="7"/>
    <n v="71"/>
    <n v="1"/>
    <n v="161"/>
    <n v="1"/>
    <s v="Pute"/>
    <x v="3"/>
    <x v="2"/>
    <x v="1"/>
    <n v="1001"/>
    <x v="0"/>
    <n v="17.398422073053059"/>
    <s v="17. AMGÄndG (2021)"/>
  </r>
  <r>
    <n v="7"/>
    <n v="71"/>
    <n v="1"/>
    <n v="161"/>
    <n v="1"/>
    <s v="Pute"/>
    <x v="3"/>
    <x v="2"/>
    <x v="1"/>
    <n v="1001"/>
    <x v="1"/>
    <n v="45.604924123208988"/>
    <s v="17. AMGÄndG (2021)"/>
  </r>
  <r>
    <n v="7"/>
    <n v="71"/>
    <n v="1"/>
    <n v="161"/>
    <n v="1"/>
    <s v="Pute"/>
    <x v="3"/>
    <x v="2"/>
    <x v="1"/>
    <n v="1001"/>
    <x v="2"/>
    <n v="7.8571788429708471"/>
    <s v="17. AMGÄndG (2021)"/>
  </r>
  <r>
    <n v="7"/>
    <n v="71"/>
    <n v="1"/>
    <n v="161"/>
    <n v="1"/>
    <s v="Pute"/>
    <x v="3"/>
    <x v="2"/>
    <x v="1"/>
    <n v="1001"/>
    <x v="3"/>
    <n v="29.347648967426288"/>
    <s v="17. AMGÄndG (2021)"/>
  </r>
  <r>
    <n v="7"/>
    <n v="71"/>
    <n v="1"/>
    <n v="162"/>
    <n v="1"/>
    <s v="Pute"/>
    <x v="3"/>
    <x v="2"/>
    <x v="0"/>
    <n v="1019"/>
    <x v="0"/>
    <n v="15.058525082240557"/>
    <s v="17. AMGÄndG (2021)"/>
  </r>
  <r>
    <n v="7"/>
    <n v="71"/>
    <n v="1"/>
    <n v="162"/>
    <n v="1"/>
    <s v="Pute"/>
    <x v="3"/>
    <x v="2"/>
    <x v="0"/>
    <n v="1019"/>
    <x v="1"/>
    <n v="43.637383839384036"/>
    <s v="17. AMGÄndG (2021)"/>
  </r>
  <r>
    <n v="7"/>
    <n v="71"/>
    <n v="1"/>
    <n v="162"/>
    <n v="1"/>
    <s v="Pute"/>
    <x v="3"/>
    <x v="2"/>
    <x v="0"/>
    <n v="1019"/>
    <x v="2"/>
    <n v="5.4012150356694919"/>
    <s v="17. AMGÄndG (2021)"/>
  </r>
  <r>
    <n v="7"/>
    <n v="71"/>
    <n v="1"/>
    <n v="162"/>
    <n v="1"/>
    <s v="Pute"/>
    <x v="3"/>
    <x v="2"/>
    <x v="0"/>
    <n v="1019"/>
    <x v="3"/>
    <n v="27.170173546684801"/>
    <s v="17. AMGÄndG (2021)"/>
  </r>
  <r>
    <n v="7"/>
    <n v="71"/>
    <n v="1"/>
    <n v="171"/>
    <n v="1"/>
    <s v="Pute"/>
    <x v="3"/>
    <x v="3"/>
    <x v="1"/>
    <n v="1017"/>
    <x v="0"/>
    <n v="16.12305401194137"/>
    <s v="17. AMGÄndG (2021)"/>
  </r>
  <r>
    <n v="7"/>
    <n v="71"/>
    <n v="1"/>
    <n v="171"/>
    <n v="1"/>
    <s v="Pute"/>
    <x v="3"/>
    <x v="3"/>
    <x v="1"/>
    <n v="1017"/>
    <x v="1"/>
    <n v="47.471151017626219"/>
    <s v="17. AMGÄndG (2021)"/>
  </r>
  <r>
    <n v="7"/>
    <n v="71"/>
    <n v="1"/>
    <n v="171"/>
    <n v="1"/>
    <s v="Pute"/>
    <x v="3"/>
    <x v="3"/>
    <x v="1"/>
    <n v="1017"/>
    <x v="2"/>
    <n v="4.996896285749183"/>
    <s v="17. AMGÄndG (2021)"/>
  </r>
  <r>
    <n v="7"/>
    <n v="71"/>
    <n v="1"/>
    <n v="171"/>
    <n v="1"/>
    <s v="Pute"/>
    <x v="3"/>
    <x v="3"/>
    <x v="1"/>
    <n v="1017"/>
    <x v="3"/>
    <n v="27.45604830544357"/>
    <s v="17. AMGÄndG (2021)"/>
  </r>
  <r>
    <n v="7"/>
    <n v="71"/>
    <n v="1"/>
    <n v="172"/>
    <n v="1"/>
    <s v="Pute"/>
    <x v="3"/>
    <x v="3"/>
    <x v="0"/>
    <n v="1026"/>
    <x v="0"/>
    <n v="16.524779573933383"/>
    <s v="17. AMGÄndG (2021)"/>
  </r>
  <r>
    <n v="7"/>
    <n v="71"/>
    <n v="1"/>
    <n v="172"/>
    <n v="1"/>
    <s v="Pute"/>
    <x v="3"/>
    <x v="3"/>
    <x v="0"/>
    <n v="1026"/>
    <x v="1"/>
    <n v="44.386485332351981"/>
    <s v="17. AMGÄndG (2021)"/>
  </r>
  <r>
    <n v="7"/>
    <n v="71"/>
    <n v="1"/>
    <n v="172"/>
    <n v="1"/>
    <s v="Pute"/>
    <x v="3"/>
    <x v="3"/>
    <x v="0"/>
    <n v="1026"/>
    <x v="2"/>
    <n v="5.3143094122022569"/>
    <s v="17. AMGÄndG (2021)"/>
  </r>
  <r>
    <n v="7"/>
    <n v="71"/>
    <n v="1"/>
    <n v="172"/>
    <n v="1"/>
    <s v="Pute"/>
    <x v="3"/>
    <x v="3"/>
    <x v="0"/>
    <n v="1026"/>
    <x v="3"/>
    <n v="28.181376108167498"/>
    <s v="17. AMGÄndG (2021)"/>
  </r>
  <r>
    <n v="7"/>
    <n v="71"/>
    <n v="1"/>
    <n v="181"/>
    <n v="1"/>
    <s v="Pute"/>
    <x v="3"/>
    <x v="4"/>
    <x v="1"/>
    <n v="1030"/>
    <x v="0"/>
    <n v="16.29895819751421"/>
    <s v="17. AMGÄndG (2021)"/>
  </r>
  <r>
    <n v="7"/>
    <n v="71"/>
    <n v="1"/>
    <n v="181"/>
    <n v="1"/>
    <s v="Pute"/>
    <x v="3"/>
    <x v="4"/>
    <x v="1"/>
    <n v="1030"/>
    <x v="1"/>
    <n v="45.06410390254775"/>
    <s v="17. AMGÄndG (2021)"/>
  </r>
  <r>
    <n v="7"/>
    <n v="71"/>
    <n v="1"/>
    <n v="181"/>
    <n v="1"/>
    <s v="Pute"/>
    <x v="3"/>
    <x v="4"/>
    <x v="1"/>
    <n v="1030"/>
    <x v="2"/>
    <n v="5.8523509437285188"/>
    <s v="17. AMGÄndG (2021)"/>
  </r>
  <r>
    <n v="7"/>
    <n v="71"/>
    <n v="1"/>
    <n v="181"/>
    <n v="1"/>
    <s v="Pute"/>
    <x v="3"/>
    <x v="4"/>
    <x v="1"/>
    <n v="1030"/>
    <x v="3"/>
    <n v="28.855076667784612"/>
    <s v="17. AMGÄndG (2021)"/>
  </r>
  <r>
    <n v="7"/>
    <n v="71"/>
    <n v="1"/>
    <n v="182"/>
    <n v="1"/>
    <s v="Pute"/>
    <x v="3"/>
    <x v="4"/>
    <x v="0"/>
    <n v="1022"/>
    <x v="0"/>
    <n v="16.27220019868092"/>
    <s v="17. AMGÄndG (2021)"/>
  </r>
  <r>
    <n v="7"/>
    <n v="71"/>
    <n v="1"/>
    <n v="182"/>
    <n v="1"/>
    <s v="Pute"/>
    <x v="3"/>
    <x v="4"/>
    <x v="0"/>
    <n v="1022"/>
    <x v="1"/>
    <n v="46.99193060070214"/>
    <s v="17. AMGÄndG (2021)"/>
  </r>
  <r>
    <n v="7"/>
    <n v="71"/>
    <n v="1"/>
    <n v="182"/>
    <n v="1"/>
    <s v="Pute"/>
    <x v="3"/>
    <x v="4"/>
    <x v="0"/>
    <n v="1022"/>
    <x v="2"/>
    <n v="6.1880265265749355"/>
    <s v="17. AMGÄndG (2021)"/>
  </r>
  <r>
    <n v="7"/>
    <n v="71"/>
    <n v="1"/>
    <n v="182"/>
    <n v="1"/>
    <s v="Pute"/>
    <x v="3"/>
    <x v="4"/>
    <x v="0"/>
    <n v="1022"/>
    <x v="3"/>
    <n v="28.206120695947092"/>
    <s v="17. AMGÄndG (2021)"/>
  </r>
  <r>
    <n v="7"/>
    <n v="71"/>
    <n v="1"/>
    <n v="191"/>
    <n v="1"/>
    <s v="Pute"/>
    <x v="3"/>
    <x v="5"/>
    <x v="1"/>
    <n v="999"/>
    <x v="0"/>
    <n v="16.372424611263824"/>
    <s v="17. AMGÄndG (2021)"/>
  </r>
  <r>
    <n v="7"/>
    <n v="71"/>
    <n v="1"/>
    <n v="191"/>
    <n v="1"/>
    <s v="Pute"/>
    <x v="3"/>
    <x v="5"/>
    <x v="1"/>
    <n v="999"/>
    <x v="1"/>
    <n v="46.296281794642404"/>
    <s v="17. AMGÄndG (2021)"/>
  </r>
  <r>
    <n v="7"/>
    <n v="71"/>
    <n v="1"/>
    <n v="191"/>
    <n v="1"/>
    <s v="Pute"/>
    <x v="3"/>
    <x v="5"/>
    <x v="1"/>
    <n v="999"/>
    <x v="2"/>
    <n v="6.9800049964149231"/>
    <s v="17. AMGÄndG (2021)"/>
  </r>
  <r>
    <n v="7"/>
    <n v="71"/>
    <n v="1"/>
    <n v="191"/>
    <n v="1"/>
    <s v="Pute"/>
    <x v="3"/>
    <x v="5"/>
    <x v="1"/>
    <n v="999"/>
    <x v="3"/>
    <n v="29.838295239155002"/>
    <s v="17. AMGÄndG (2021)"/>
  </r>
  <r>
    <n v="7"/>
    <n v="71"/>
    <n v="1"/>
    <n v="192"/>
    <n v="1"/>
    <s v="Pute"/>
    <x v="3"/>
    <x v="5"/>
    <x v="0"/>
    <n v="1001"/>
    <x v="0"/>
    <n v="16.714971665873598"/>
    <s v="17. AMGÄndG (2021)"/>
  </r>
  <r>
    <n v="7"/>
    <n v="71"/>
    <n v="1"/>
    <n v="192"/>
    <n v="1"/>
    <s v="Pute"/>
    <x v="3"/>
    <x v="5"/>
    <x v="0"/>
    <n v="1001"/>
    <x v="1"/>
    <n v="44.583723175509888"/>
    <s v="17. AMGÄndG (2021)"/>
  </r>
  <r>
    <n v="7"/>
    <n v="71"/>
    <n v="1"/>
    <n v="192"/>
    <n v="1"/>
    <s v="Pute"/>
    <x v="3"/>
    <x v="5"/>
    <x v="0"/>
    <n v="1001"/>
    <x v="2"/>
    <n v="6.0042908633217005"/>
    <s v="17. AMGÄndG (2021)"/>
  </r>
  <r>
    <n v="7"/>
    <n v="71"/>
    <n v="1"/>
    <n v="192"/>
    <n v="1"/>
    <s v="Pute"/>
    <x v="3"/>
    <x v="5"/>
    <x v="0"/>
    <n v="1001"/>
    <x v="3"/>
    <n v="27.454033299860033"/>
    <s v="17. AMGÄndG (2021)"/>
  </r>
  <r>
    <n v="7"/>
    <n v="71"/>
    <n v="1"/>
    <n v="201"/>
    <n v="1"/>
    <s v="Pute"/>
    <x v="3"/>
    <x v="6"/>
    <x v="1"/>
    <n v="998"/>
    <x v="0"/>
    <n v="16.908346906881036"/>
    <s v="17. AMGÄndG (2021)"/>
  </r>
  <r>
    <n v="7"/>
    <n v="71"/>
    <n v="1"/>
    <n v="201"/>
    <n v="1"/>
    <s v="Pute"/>
    <x v="3"/>
    <x v="6"/>
    <x v="1"/>
    <n v="998"/>
    <x v="1"/>
    <n v="43.792789172295286"/>
    <s v="17. AMGÄndG (2021)"/>
  </r>
  <r>
    <n v="7"/>
    <n v="71"/>
    <n v="1"/>
    <n v="201"/>
    <n v="1"/>
    <s v="Pute"/>
    <x v="3"/>
    <x v="6"/>
    <x v="1"/>
    <n v="998"/>
    <x v="2"/>
    <n v="6.5088703064566076"/>
    <s v="17. AMGÄndG (2021)"/>
  </r>
  <r>
    <n v="7"/>
    <n v="71"/>
    <n v="1"/>
    <n v="201"/>
    <n v="1"/>
    <s v="Pute"/>
    <x v="3"/>
    <x v="6"/>
    <x v="1"/>
    <n v="998"/>
    <x v="3"/>
    <n v="27.902582799202744"/>
    <s v="17. AMGÄndG (2021)"/>
  </r>
  <r>
    <n v="7"/>
    <n v="71"/>
    <n v="1"/>
    <n v="202"/>
    <n v="1"/>
    <s v="Pute"/>
    <x v="3"/>
    <x v="6"/>
    <x v="0"/>
    <n v="1000"/>
    <x v="0"/>
    <n v="15.48471697136652"/>
    <s v="17. AMGÄndG (2021)"/>
  </r>
  <r>
    <n v="7"/>
    <n v="71"/>
    <n v="1"/>
    <n v="202"/>
    <n v="1"/>
    <s v="Pute"/>
    <x v="3"/>
    <x v="6"/>
    <x v="0"/>
    <n v="1000"/>
    <x v="1"/>
    <n v="47.587209483990456"/>
    <s v="17. AMGÄndG (2021)"/>
  </r>
  <r>
    <n v="7"/>
    <n v="71"/>
    <n v="1"/>
    <n v="202"/>
    <n v="1"/>
    <s v="Pute"/>
    <x v="3"/>
    <x v="6"/>
    <x v="0"/>
    <n v="1000"/>
    <x v="2"/>
    <n v="5.6292029715009058"/>
    <s v="17. AMGÄndG (2021)"/>
  </r>
  <r>
    <n v="7"/>
    <n v="71"/>
    <n v="1"/>
    <n v="202"/>
    <n v="1"/>
    <s v="Pute"/>
    <x v="3"/>
    <x v="6"/>
    <x v="0"/>
    <n v="1000"/>
    <x v="3"/>
    <n v="28.036936567312729"/>
    <s v="17. AMGÄndG (2021)"/>
  </r>
  <r>
    <n v="7"/>
    <n v="71"/>
    <n v="1"/>
    <n v="211"/>
    <n v="1"/>
    <s v="Pute"/>
    <x v="3"/>
    <x v="7"/>
    <x v="1"/>
    <n v="1041"/>
    <x v="0"/>
    <n v="14.710752391690042"/>
    <s v="17. AMGÄndG (2021)"/>
  </r>
  <r>
    <n v="7"/>
    <n v="71"/>
    <n v="1"/>
    <n v="211"/>
    <n v="1"/>
    <s v="Pute"/>
    <x v="3"/>
    <x v="7"/>
    <x v="1"/>
    <n v="1041"/>
    <x v="1"/>
    <n v="42.836626139824816"/>
    <s v="17. AMGÄndG (2021)"/>
  </r>
  <r>
    <n v="7"/>
    <n v="71"/>
    <n v="1"/>
    <n v="211"/>
    <n v="1"/>
    <s v="Pute"/>
    <x v="3"/>
    <x v="7"/>
    <x v="1"/>
    <n v="1041"/>
    <x v="2"/>
    <n v="3.5889253973112587"/>
    <s v="17. AMGÄndG (2021)"/>
  </r>
  <r>
    <n v="7"/>
    <n v="71"/>
    <n v="1"/>
    <n v="211"/>
    <n v="1"/>
    <s v="Pute"/>
    <x v="3"/>
    <x v="7"/>
    <x v="1"/>
    <n v="1041"/>
    <x v="3"/>
    <n v="27.540468318427784"/>
    <s v="17. AMGÄndG (2021)"/>
  </r>
  <r>
    <n v="7"/>
    <n v="71"/>
    <n v="1"/>
    <n v="212"/>
    <n v="1"/>
    <s v="Pute"/>
    <x v="3"/>
    <x v="7"/>
    <x v="0"/>
    <n v="1051"/>
    <x v="0"/>
    <n v="13.722669767459177"/>
    <s v="17. AMGÄndG (2021)"/>
  </r>
  <r>
    <n v="7"/>
    <n v="71"/>
    <n v="1"/>
    <n v="212"/>
    <n v="1"/>
    <s v="Pute"/>
    <x v="3"/>
    <x v="7"/>
    <x v="0"/>
    <n v="1051"/>
    <x v="1"/>
    <n v="44.253466675707372"/>
    <s v="17. AMGÄndG (2021)"/>
  </r>
  <r>
    <n v="7"/>
    <n v="71"/>
    <n v="1"/>
    <n v="212"/>
    <n v="1"/>
    <s v="Pute"/>
    <x v="3"/>
    <x v="7"/>
    <x v="0"/>
    <n v="1051"/>
    <x v="2"/>
    <n v="3.7544135321682104"/>
    <s v="17. AMGÄndG (2021)"/>
  </r>
  <r>
    <n v="7"/>
    <n v="71"/>
    <n v="1"/>
    <n v="212"/>
    <n v="1"/>
    <s v="Pute"/>
    <x v="3"/>
    <x v="7"/>
    <x v="0"/>
    <n v="1051"/>
    <x v="3"/>
    <n v="25.639825254771075"/>
    <s v="17. AMGÄndG (2021)"/>
  </r>
  <r>
    <n v="7"/>
    <n v="71"/>
    <n v="1"/>
    <n v="221"/>
    <n v="1"/>
    <s v="Pute"/>
    <x v="3"/>
    <x v="8"/>
    <x v="1"/>
    <n v="1042"/>
    <x v="0"/>
    <n v="11.99701527917974"/>
    <s v="17. AMGÄndG (2021)"/>
  </r>
  <r>
    <n v="7"/>
    <n v="71"/>
    <n v="1"/>
    <n v="221"/>
    <n v="1"/>
    <s v="Pute"/>
    <x v="3"/>
    <x v="8"/>
    <x v="1"/>
    <n v="1042"/>
    <x v="1"/>
    <n v="40.201169373355896"/>
    <s v="17. AMGÄndG (2021)"/>
  </r>
  <r>
    <n v="7"/>
    <n v="71"/>
    <n v="1"/>
    <n v="221"/>
    <n v="1"/>
    <s v="Pute"/>
    <x v="3"/>
    <x v="8"/>
    <x v="1"/>
    <n v="1042"/>
    <x v="2"/>
    <n v="0"/>
    <s v="17. AMGÄndG (2021)"/>
  </r>
  <r>
    <n v="7"/>
    <n v="71"/>
    <n v="1"/>
    <n v="221"/>
    <n v="1"/>
    <s v="Pute"/>
    <x v="3"/>
    <x v="8"/>
    <x v="1"/>
    <n v="1042"/>
    <x v="3"/>
    <n v="23.77919578601724"/>
    <s v="17. AMGÄndG (2021)"/>
  </r>
  <r>
    <n v="7"/>
    <n v="71"/>
    <n v="1"/>
    <n v="222"/>
    <n v="1"/>
    <s v="Pute"/>
    <x v="3"/>
    <x v="8"/>
    <x v="0"/>
    <n v="1099"/>
    <x v="0"/>
    <n v="13.489977500511351"/>
    <s v="17. AMGÄndG (2021)"/>
  </r>
  <r>
    <n v="7"/>
    <n v="71"/>
    <n v="1"/>
    <n v="222"/>
    <n v="1"/>
    <s v="Pute"/>
    <x v="3"/>
    <x v="8"/>
    <x v="0"/>
    <n v="1099"/>
    <x v="1"/>
    <n v="43.708219466050032"/>
    <s v="17. AMGÄndG (2021)"/>
  </r>
  <r>
    <n v="7"/>
    <n v="71"/>
    <n v="1"/>
    <n v="222"/>
    <n v="1"/>
    <s v="Pute"/>
    <x v="3"/>
    <x v="8"/>
    <x v="0"/>
    <n v="1099"/>
    <x v="2"/>
    <n v="1.9837121758778165"/>
    <s v="17. AMGÄndG (2021)"/>
  </r>
  <r>
    <n v="7"/>
    <n v="71"/>
    <n v="1"/>
    <n v="222"/>
    <n v="1"/>
    <s v="Pute"/>
    <x v="3"/>
    <x v="8"/>
    <x v="0"/>
    <n v="1099"/>
    <x v="3"/>
    <n v="26.096882032123172"/>
    <s v="17. AMGÄndG (2021)"/>
  </r>
  <r>
    <n v="7"/>
    <n v="71"/>
    <n v="1"/>
    <n v="231"/>
    <n v="1"/>
    <s v="Pute"/>
    <x v="3"/>
    <x v="9"/>
    <x v="1"/>
    <n v="1079"/>
    <x v="0"/>
    <n v="12.942375347486127"/>
    <s v="17. AMGÄndG (2021)"/>
  </r>
  <r>
    <n v="7"/>
    <n v="71"/>
    <n v="1"/>
    <n v="231"/>
    <n v="1"/>
    <s v="Pute"/>
    <x v="3"/>
    <x v="9"/>
    <x v="1"/>
    <n v="1079"/>
    <x v="1"/>
    <n v="40.781503639405244"/>
    <s v="17. AMGÄndG (2021)"/>
  </r>
  <r>
    <n v="7"/>
    <n v="71"/>
    <n v="1"/>
    <n v="231"/>
    <n v="1"/>
    <s v="Pute"/>
    <x v="3"/>
    <x v="9"/>
    <x v="1"/>
    <n v="1079"/>
    <x v="2"/>
    <n v="0"/>
    <s v="17. AMGÄndG (2021)"/>
  </r>
  <r>
    <n v="7"/>
    <n v="71"/>
    <n v="1"/>
    <n v="231"/>
    <n v="1"/>
    <s v="Pute"/>
    <x v="3"/>
    <x v="9"/>
    <x v="1"/>
    <n v="1079"/>
    <x v="3"/>
    <n v="25.991540832049942"/>
    <s v="17. AMGÄndG (2021)"/>
  </r>
  <r>
    <n v="7"/>
    <n v="71"/>
    <n v="1"/>
    <n v="232"/>
    <n v="1"/>
    <s v="Pute"/>
    <x v="3"/>
    <x v="9"/>
    <x v="0"/>
    <n v="1105"/>
    <x v="0"/>
    <n v="11.974344931342339"/>
    <s v="17. AMGÄndG (2021)"/>
  </r>
  <r>
    <n v="7"/>
    <n v="71"/>
    <n v="1"/>
    <n v="232"/>
    <n v="1"/>
    <s v="Pute"/>
    <x v="3"/>
    <x v="9"/>
    <x v="0"/>
    <n v="1105"/>
    <x v="1"/>
    <n v="43.379823207831208"/>
    <s v="17. AMGÄndG (2021)"/>
  </r>
  <r>
    <n v="7"/>
    <n v="71"/>
    <n v="1"/>
    <n v="232"/>
    <n v="1"/>
    <s v="Pute"/>
    <x v="3"/>
    <x v="9"/>
    <x v="0"/>
    <n v="1105"/>
    <x v="2"/>
    <n v="0"/>
    <s v="17. AMGÄndG (2021)"/>
  </r>
  <r>
    <n v="7"/>
    <n v="71"/>
    <n v="1"/>
    <n v="232"/>
    <n v="1"/>
    <s v="Pute"/>
    <x v="3"/>
    <x v="9"/>
    <x v="0"/>
    <n v="1105"/>
    <x v="3"/>
    <n v="26.401029644028672"/>
    <s v="17. AMGÄndG (2021)"/>
  </r>
  <r>
    <n v="7"/>
    <n v="71"/>
    <n v="1"/>
    <n v="241"/>
    <n v="1"/>
    <s v="Pute"/>
    <x v="3"/>
    <x v="10"/>
    <x v="1"/>
    <n v="1077"/>
    <x v="0"/>
    <n v="13.684106041915834"/>
    <s v="17. AMGÄndG (2021)"/>
  </r>
  <r>
    <n v="7"/>
    <n v="71"/>
    <n v="1"/>
    <n v="241"/>
    <n v="1"/>
    <s v="Pute"/>
    <x v="3"/>
    <x v="10"/>
    <x v="1"/>
    <n v="1077"/>
    <x v="1"/>
    <n v="44.919617913995189"/>
    <s v="17. AMGÄndG (2021)"/>
  </r>
  <r>
    <n v="7"/>
    <n v="71"/>
    <n v="1"/>
    <n v="241"/>
    <n v="1"/>
    <s v="Pute"/>
    <x v="3"/>
    <x v="10"/>
    <x v="1"/>
    <n v="1077"/>
    <x v="2"/>
    <n v="3.0926411707855861"/>
    <s v="17. AMGÄndG (2021)"/>
  </r>
  <r>
    <n v="7"/>
    <n v="71"/>
    <n v="1"/>
    <n v="241"/>
    <n v="1"/>
    <s v="Pute"/>
    <x v="3"/>
    <x v="10"/>
    <x v="1"/>
    <n v="1077"/>
    <x v="3"/>
    <n v="27.916695607881273"/>
    <s v="17. AMGÄndG (2021)"/>
  </r>
  <r>
    <n v="7"/>
    <n v="71"/>
    <n v="1"/>
    <n v="242"/>
    <n v="1"/>
    <s v="Pute"/>
    <x v="3"/>
    <x v="10"/>
    <x v="0"/>
    <n v="1084"/>
    <x v="0"/>
    <n v="15.0265995047228"/>
    <s v="17. AMGÄndG (2021)"/>
  </r>
  <r>
    <n v="7"/>
    <n v="71"/>
    <n v="1"/>
    <n v="242"/>
    <n v="1"/>
    <s v="Pute"/>
    <x v="3"/>
    <x v="10"/>
    <x v="0"/>
    <n v="1084"/>
    <x v="1"/>
    <n v="48.007914336426317"/>
    <s v="17. AMGÄndG (2021)"/>
  </r>
  <r>
    <n v="7"/>
    <n v="71"/>
    <n v="1"/>
    <n v="242"/>
    <n v="1"/>
    <s v="Pute"/>
    <x v="3"/>
    <x v="10"/>
    <x v="0"/>
    <n v="1084"/>
    <x v="2"/>
    <n v="3.1751404018707534"/>
    <s v="17. AMGÄndG (2021)"/>
  </r>
  <r>
    <n v="7"/>
    <n v="71"/>
    <n v="1"/>
    <n v="242"/>
    <n v="1"/>
    <s v="Pute"/>
    <x v="3"/>
    <x v="10"/>
    <x v="0"/>
    <n v="1084"/>
    <x v="3"/>
    <n v="28.81644063266927"/>
    <s v="17. AMGÄndG (202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6">
  <r>
    <n v="1"/>
    <n v="26"/>
    <n v="1"/>
    <n v="0"/>
    <s v="C3-1"/>
    <n v="2024"/>
    <x v="0"/>
    <x v="0"/>
    <x v="0"/>
    <s v="B"/>
    <s v="Ceph. 3. Gen."/>
    <s v="Cefoperazon"/>
    <n v="1.2001651200000001E-6"/>
  </r>
  <r>
    <n v="1"/>
    <n v="26"/>
    <n v="1"/>
    <n v="0"/>
    <s v="C3-3"/>
    <n v="2024"/>
    <x v="0"/>
    <x v="0"/>
    <x v="0"/>
    <s v="B"/>
    <s v="Ceph. 3. Gen."/>
    <s v="Ceftiofur"/>
    <n v="3.3462424937567951E-3"/>
  </r>
  <r>
    <n v="1"/>
    <n v="26"/>
    <n v="1"/>
    <n v="0"/>
    <s v="C4-1"/>
    <n v="2024"/>
    <x v="0"/>
    <x v="0"/>
    <x v="0"/>
    <s v="B"/>
    <s v="Ceph. 4. Gen."/>
    <s v="Cefquinom"/>
    <n v="6.4402300799900006E-3"/>
  </r>
  <r>
    <n v="1"/>
    <n v="26"/>
    <n v="1"/>
    <n v="0"/>
    <s v="FQ-1"/>
    <n v="2024"/>
    <x v="0"/>
    <x v="0"/>
    <x v="0"/>
    <s v="B"/>
    <s v="Fluorchinolone"/>
    <s v="Danofloxacin"/>
    <n v="2.6922052832055003E-3"/>
  </r>
  <r>
    <n v="1"/>
    <n v="26"/>
    <n v="1"/>
    <n v="0"/>
    <s v="FQ-3"/>
    <n v="2024"/>
    <x v="0"/>
    <x v="0"/>
    <x v="0"/>
    <s v="B"/>
    <s v="Fluorchinolone"/>
    <s v="Enrofloxacin"/>
    <n v="4.4130111499999999E-2"/>
  </r>
  <r>
    <n v="1"/>
    <n v="26"/>
    <n v="1"/>
    <n v="0"/>
    <s v="FQ-5"/>
    <n v="2024"/>
    <x v="0"/>
    <x v="0"/>
    <x v="0"/>
    <s v="B"/>
    <s v="Fluorchinolone"/>
    <s v="Marbofloxacin"/>
    <n v="2.7157818E-2"/>
  </r>
  <r>
    <n v="1"/>
    <n v="26"/>
    <n v="1"/>
    <n v="0"/>
    <s v="PP-2"/>
    <n v="2024"/>
    <x v="0"/>
    <x v="0"/>
    <x v="0"/>
    <s v="B"/>
    <s v="Polypeptid-AB"/>
    <s v="Colistin"/>
    <n v="0.11978233890000001"/>
  </r>
  <r>
    <n v="1"/>
    <n v="26"/>
    <n v="1"/>
    <n v="0"/>
    <s v="AG-2"/>
    <n v="2024"/>
    <x v="0"/>
    <x v="0"/>
    <x v="0"/>
    <s v="C"/>
    <s v="Aminoglykoside"/>
    <s v="Apramycin"/>
    <n v="2.2343749999999998E-3"/>
  </r>
  <r>
    <n v="1"/>
    <n v="26"/>
    <n v="1"/>
    <n v="0"/>
    <s v="AG-3"/>
    <n v="2024"/>
    <x v="0"/>
    <x v="0"/>
    <x v="0"/>
    <s v="C"/>
    <s v="Aminoglykoside"/>
    <s v="Dihydrostreptomycin"/>
    <n v="3.9810251831456513E-2"/>
  </r>
  <r>
    <n v="1"/>
    <n v="26"/>
    <n v="1"/>
    <n v="0"/>
    <s v="AG-4"/>
    <n v="2024"/>
    <x v="0"/>
    <x v="0"/>
    <x v="0"/>
    <s v="C"/>
    <s v="Aminoglykoside"/>
    <s v="Framycetin"/>
    <n v="2.5104000000000001E-4"/>
  </r>
  <r>
    <n v="1"/>
    <n v="26"/>
    <n v="1"/>
    <n v="0"/>
    <s v="AG-5"/>
    <n v="2024"/>
    <x v="0"/>
    <x v="0"/>
    <x v="0"/>
    <s v="C"/>
    <s v="Aminoglykoside"/>
    <s v="Gentamicin"/>
    <n v="5.811505731666667E-2"/>
  </r>
  <r>
    <n v="1"/>
    <n v="26"/>
    <n v="1"/>
    <n v="0"/>
    <s v="AG-6"/>
    <n v="2024"/>
    <x v="0"/>
    <x v="0"/>
    <x v="0"/>
    <s v="C"/>
    <s v="Aminoglykoside"/>
    <s v="Kanamycin"/>
    <n v="2.2344444486000002E-4"/>
  </r>
  <r>
    <n v="1"/>
    <n v="26"/>
    <n v="1"/>
    <n v="0"/>
    <s v="AG-7"/>
    <n v="2024"/>
    <x v="0"/>
    <x v="0"/>
    <x v="0"/>
    <s v="C"/>
    <s v="Aminoglykoside"/>
    <s v="Neomycin"/>
    <n v="0.49385554510000002"/>
  </r>
  <r>
    <n v="1"/>
    <n v="26"/>
    <n v="1"/>
    <n v="0"/>
    <s v="AG-8"/>
    <n v="2024"/>
    <x v="0"/>
    <x v="0"/>
    <x v="0"/>
    <s v="C"/>
    <s v="Aminoglykoside"/>
    <s v="Paromomycin"/>
    <n v="5.6550109580000001"/>
  </r>
  <r>
    <n v="1"/>
    <n v="26"/>
    <n v="1"/>
    <n v="0"/>
    <s v="C1-3"/>
    <n v="2024"/>
    <x v="0"/>
    <x v="0"/>
    <x v="0"/>
    <s v="C"/>
    <s v="Ceph. 1. Gen."/>
    <s v="Cefalexin"/>
    <n v="8.1393822287999999E-4"/>
  </r>
  <r>
    <n v="1"/>
    <n v="26"/>
    <n v="1"/>
    <n v="0"/>
    <s v="C1-4"/>
    <n v="2024"/>
    <x v="0"/>
    <x v="0"/>
    <x v="0"/>
    <s v="C"/>
    <s v="Ceph. 1. Gen."/>
    <s v="Cefalonium"/>
    <n v="5.0991170240000001E-5"/>
  </r>
  <r>
    <n v="1"/>
    <n v="26"/>
    <n v="1"/>
    <n v="0"/>
    <s v="C1-6"/>
    <n v="2024"/>
    <x v="0"/>
    <x v="0"/>
    <x v="0"/>
    <s v="C"/>
    <s v="Ceph. 1. Gen."/>
    <s v="Cefapirin"/>
    <n v="5.9989105814973684E-4"/>
  </r>
  <r>
    <n v="1"/>
    <n v="26"/>
    <n v="1"/>
    <n v="0"/>
    <s v="FE-2"/>
    <n v="2024"/>
    <x v="0"/>
    <x v="0"/>
    <x v="0"/>
    <s v="C"/>
    <s v="Fenicole"/>
    <s v="Florfenicol"/>
    <n v="1.2585468550000001"/>
  </r>
  <r>
    <n v="1"/>
    <n v="26"/>
    <n v="1"/>
    <n v="0"/>
    <s v="FE-3"/>
    <n v="2024"/>
    <x v="0"/>
    <x v="0"/>
    <x v="0"/>
    <s v="C"/>
    <s v="Fenicole"/>
    <s v="Thiamphenicol"/>
    <n v="1.2682500000000001E-4"/>
  </r>
  <r>
    <n v="1"/>
    <n v="26"/>
    <n v="1"/>
    <n v="0"/>
    <s v="LI-2"/>
    <n v="2024"/>
    <x v="0"/>
    <x v="0"/>
    <x v="0"/>
    <s v="C"/>
    <s v="Lincosamide"/>
    <s v="Lincomycin"/>
    <n v="6.2459487721670905E-2"/>
  </r>
  <r>
    <n v="1"/>
    <n v="26"/>
    <n v="1"/>
    <n v="0"/>
    <s v="MA-2"/>
    <n v="2024"/>
    <x v="0"/>
    <x v="0"/>
    <x v="0"/>
    <s v="C"/>
    <s v="Makrolide"/>
    <s v="Gamithromycin"/>
    <n v="2.7808124999999999E-3"/>
  </r>
  <r>
    <n v="1"/>
    <n v="26"/>
    <n v="1"/>
    <n v="0"/>
    <s v="MA-5"/>
    <n v="2024"/>
    <x v="0"/>
    <x v="0"/>
    <x v="0"/>
    <s v="C"/>
    <s v="Makrolide"/>
    <s v="Tildipirosin"/>
    <n v="7.9463659999999998E-3"/>
  </r>
  <r>
    <n v="1"/>
    <n v="26"/>
    <n v="1"/>
    <n v="0"/>
    <s v="MA-6"/>
    <n v="2024"/>
    <x v="0"/>
    <x v="0"/>
    <x v="0"/>
    <s v="C"/>
    <s v="Makrolide"/>
    <s v="Tilmicosin"/>
    <n v="3.5479002550599999E-2"/>
  </r>
  <r>
    <n v="1"/>
    <n v="26"/>
    <n v="1"/>
    <n v="0"/>
    <s v="MA-7"/>
    <n v="2024"/>
    <x v="0"/>
    <x v="0"/>
    <x v="0"/>
    <s v="C"/>
    <s v="Makrolide"/>
    <s v="Tulathromycin"/>
    <n v="9.2846037500000006E-2"/>
  </r>
  <r>
    <n v="1"/>
    <n v="26"/>
    <n v="1"/>
    <n v="0"/>
    <s v="MA-8"/>
    <n v="2024"/>
    <x v="0"/>
    <x v="0"/>
    <x v="0"/>
    <s v="C"/>
    <s v="Makrolide"/>
    <s v="Tylosin"/>
    <n v="5.7361466E-2"/>
  </r>
  <r>
    <n v="1"/>
    <n v="26"/>
    <n v="1"/>
    <n v="0"/>
    <s v="AG-9"/>
    <n v="2024"/>
    <x v="0"/>
    <x v="0"/>
    <x v="0"/>
    <s v="D"/>
    <s v="Aminoglykoside"/>
    <s v="Spectinomycin"/>
    <n v="0.11549090061509518"/>
  </r>
  <r>
    <n v="1"/>
    <n v="26"/>
    <n v="1"/>
    <n v="0"/>
    <s v="FA-1"/>
    <n v="2024"/>
    <x v="0"/>
    <x v="0"/>
    <x v="0"/>
    <s v="D"/>
    <s v="Folsäureantag."/>
    <s v="Trimethoprim"/>
    <n v="0.27394126461350954"/>
  </r>
  <r>
    <n v="1"/>
    <n v="26"/>
    <n v="1"/>
    <n v="0"/>
    <s v="PC-1"/>
    <n v="2024"/>
    <x v="0"/>
    <x v="0"/>
    <x v="0"/>
    <s v="D"/>
    <s v="Penicilline"/>
    <s v="Amoxicillin"/>
    <n v="1.7993255418618861"/>
  </r>
  <r>
    <n v="1"/>
    <n v="26"/>
    <n v="1"/>
    <n v="0"/>
    <s v="PC-2"/>
    <n v="2024"/>
    <x v="0"/>
    <x v="0"/>
    <x v="0"/>
    <s v="D"/>
    <s v="Penicilline"/>
    <s v="Ampicillin"/>
    <n v="6.615503411999999E-5"/>
  </r>
  <r>
    <n v="1"/>
    <n v="26"/>
    <n v="1"/>
    <n v="0"/>
    <s v="PC-3"/>
    <n v="2024"/>
    <x v="0"/>
    <x v="0"/>
    <x v="0"/>
    <s v="D"/>
    <s v="Penicilline"/>
    <s v="Benzylpenicillin"/>
    <n v="0.31315197658288885"/>
  </r>
  <r>
    <n v="1"/>
    <n v="26"/>
    <n v="1"/>
    <n v="0"/>
    <s v="PC-4"/>
    <n v="2024"/>
    <x v="0"/>
    <x v="0"/>
    <x v="0"/>
    <s v="D"/>
    <s v="Penicilline"/>
    <s v="Cloxacillin"/>
    <n v="5.5874953839349997E-3"/>
  </r>
  <r>
    <n v="1"/>
    <n v="26"/>
    <n v="1"/>
    <n v="0"/>
    <s v="PC-7"/>
    <n v="2024"/>
    <x v="0"/>
    <x v="0"/>
    <x v="0"/>
    <s v="D"/>
    <s v="Penicilline"/>
    <s v="Nafcillin"/>
    <n v="5.99096448E-5"/>
  </r>
  <r>
    <n v="1"/>
    <n v="26"/>
    <n v="1"/>
    <n v="0"/>
    <s v="SU-5"/>
    <n v="2024"/>
    <x v="0"/>
    <x v="0"/>
    <x v="0"/>
    <s v="D"/>
    <s v="Sulfonamide"/>
    <s v="Sulfadiazin"/>
    <n v="0.73071624643449606"/>
  </r>
  <r>
    <n v="1"/>
    <n v="26"/>
    <n v="1"/>
    <n v="0"/>
    <s v="SU-6"/>
    <n v="2024"/>
    <x v="0"/>
    <x v="0"/>
    <x v="0"/>
    <s v="D"/>
    <s v="Sulfonamide"/>
    <s v="Sulfadimethoxin"/>
    <n v="0.33051344891029999"/>
  </r>
  <r>
    <n v="1"/>
    <n v="26"/>
    <n v="1"/>
    <n v="0"/>
    <s v="SU-7"/>
    <n v="2024"/>
    <x v="0"/>
    <x v="0"/>
    <x v="0"/>
    <s v="D"/>
    <s v="Sulfonamide"/>
    <s v="Sulfadimidin"/>
    <n v="2.2033936188527328"/>
  </r>
  <r>
    <n v="1"/>
    <n v="26"/>
    <n v="1"/>
    <n v="0"/>
    <s v="SU-8"/>
    <n v="2024"/>
    <x v="0"/>
    <x v="0"/>
    <x v="0"/>
    <s v="D"/>
    <s v="Sulfonamide"/>
    <s v="Sulfadoxin"/>
    <n v="0.17350900599999999"/>
  </r>
  <r>
    <n v="1"/>
    <n v="26"/>
    <n v="1"/>
    <n v="0"/>
    <s v="SU-14"/>
    <n v="2024"/>
    <x v="0"/>
    <x v="0"/>
    <x v="0"/>
    <s v="D"/>
    <s v="Sulfonamide"/>
    <s v="Sulfamethoxazol"/>
    <n v="2.0000000000000001E-4"/>
  </r>
  <r>
    <n v="1"/>
    <n v="26"/>
    <n v="1"/>
    <n v="0"/>
    <s v="TC-1"/>
    <n v="2024"/>
    <x v="0"/>
    <x v="0"/>
    <x v="0"/>
    <s v="D"/>
    <s v="Tetrazykline"/>
    <s v="Chlortetracyclin"/>
    <n v="1.6499479388599083"/>
  </r>
  <r>
    <n v="1"/>
    <n v="26"/>
    <n v="1"/>
    <n v="0"/>
    <s v="TC-2"/>
    <n v="2024"/>
    <x v="0"/>
    <x v="0"/>
    <x v="0"/>
    <s v="D"/>
    <s v="Tetrazykline"/>
    <s v="Doxycyclin"/>
    <n v="0.1312744541432258"/>
  </r>
  <r>
    <n v="1"/>
    <n v="26"/>
    <n v="1"/>
    <n v="0"/>
    <s v="TC-3"/>
    <n v="2024"/>
    <x v="0"/>
    <x v="0"/>
    <x v="0"/>
    <s v="D"/>
    <s v="Tetrazykline"/>
    <s v="Oxytetracyclin"/>
    <n v="0.64713627444464239"/>
  </r>
  <r>
    <n v="1"/>
    <n v="26"/>
    <n v="1"/>
    <n v="0"/>
    <s v="TC-4"/>
    <n v="2024"/>
    <x v="0"/>
    <x v="0"/>
    <x v="0"/>
    <s v="D"/>
    <s v="Tetrazykline"/>
    <s v="Tetracyclin"/>
    <n v="0.2967993703857143"/>
  </r>
  <r>
    <n v="1"/>
    <n v="15"/>
    <n v="2"/>
    <n v="0"/>
    <s v="C3-3"/>
    <n v="2024"/>
    <x v="0"/>
    <x v="1"/>
    <x v="0"/>
    <s v="B"/>
    <s v="Ceph. 3. Gen."/>
    <s v="Ceftiofur"/>
    <n v="8.5166196532940005E-4"/>
  </r>
  <r>
    <n v="1"/>
    <n v="15"/>
    <n v="2"/>
    <n v="0"/>
    <s v="C4-1"/>
    <n v="2024"/>
    <x v="0"/>
    <x v="1"/>
    <x v="0"/>
    <s v="B"/>
    <s v="Ceph. 4. Gen."/>
    <s v="Cefquinom"/>
    <n v="8.006987382570001E-4"/>
  </r>
  <r>
    <n v="1"/>
    <n v="15"/>
    <n v="2"/>
    <n v="0"/>
    <s v="FQ-1"/>
    <n v="2024"/>
    <x v="0"/>
    <x v="1"/>
    <x v="0"/>
    <s v="B"/>
    <s v="Fluorchinolone"/>
    <s v="Danofloxacin"/>
    <n v="1.0564121914500001E-4"/>
  </r>
  <r>
    <n v="1"/>
    <n v="15"/>
    <n v="2"/>
    <n v="0"/>
    <s v="FQ-3"/>
    <n v="2024"/>
    <x v="0"/>
    <x v="1"/>
    <x v="0"/>
    <s v="B"/>
    <s v="Fluorchinolone"/>
    <s v="Enrofloxacin"/>
    <n v="3.3573166666666667E-3"/>
  </r>
  <r>
    <n v="1"/>
    <n v="15"/>
    <n v="2"/>
    <n v="0"/>
    <s v="FQ-5"/>
    <n v="2024"/>
    <x v="0"/>
    <x v="1"/>
    <x v="0"/>
    <s v="B"/>
    <s v="Fluorchinolone"/>
    <s v="Marbofloxacin"/>
    <n v="4.4305500000000001E-3"/>
  </r>
  <r>
    <n v="1"/>
    <n v="15"/>
    <n v="2"/>
    <n v="0"/>
    <s v="PP-2"/>
    <n v="2024"/>
    <x v="0"/>
    <x v="1"/>
    <x v="0"/>
    <s v="B"/>
    <s v="Polypeptid-AB"/>
    <s v="Colistin"/>
    <n v="9.3109000000000004E-3"/>
  </r>
  <r>
    <n v="1"/>
    <n v="15"/>
    <n v="2"/>
    <n v="0"/>
    <s v="AG-3"/>
    <n v="2024"/>
    <x v="0"/>
    <x v="1"/>
    <x v="0"/>
    <s v="C"/>
    <s v="Aminoglykoside"/>
    <s v="Dihydrostreptomycin"/>
    <n v="2.7221742828489998E-3"/>
  </r>
  <r>
    <n v="1"/>
    <n v="15"/>
    <n v="2"/>
    <n v="0"/>
    <s v="AG-4"/>
    <n v="2024"/>
    <x v="0"/>
    <x v="1"/>
    <x v="0"/>
    <s v="C"/>
    <s v="Aminoglykoside"/>
    <s v="Framycetin"/>
    <n v="1.3650000000000001E-4"/>
  </r>
  <r>
    <n v="1"/>
    <n v="15"/>
    <n v="2"/>
    <n v="0"/>
    <s v="AG-5"/>
    <n v="2024"/>
    <x v="0"/>
    <x v="1"/>
    <x v="0"/>
    <s v="C"/>
    <s v="Aminoglykoside"/>
    <s v="Gentamicin"/>
    <n v="2.7418619999999999E-3"/>
  </r>
  <r>
    <n v="1"/>
    <n v="15"/>
    <n v="2"/>
    <n v="0"/>
    <s v="AG-6"/>
    <n v="2024"/>
    <x v="0"/>
    <x v="1"/>
    <x v="0"/>
    <s v="C"/>
    <s v="Aminoglykoside"/>
    <s v="Kanamycin"/>
    <n v="7.3923567900000006E-5"/>
  </r>
  <r>
    <n v="1"/>
    <n v="15"/>
    <n v="2"/>
    <n v="0"/>
    <s v="AG-7"/>
    <n v="2024"/>
    <x v="0"/>
    <x v="1"/>
    <x v="0"/>
    <s v="C"/>
    <s v="Aminoglykoside"/>
    <s v="Neomycin"/>
    <n v="3.6670147561403507E-2"/>
  </r>
  <r>
    <n v="1"/>
    <n v="15"/>
    <n v="2"/>
    <n v="0"/>
    <s v="AG-8"/>
    <n v="2024"/>
    <x v="0"/>
    <x v="1"/>
    <x v="0"/>
    <s v="C"/>
    <s v="Aminoglykoside"/>
    <s v="Paromomycin"/>
    <n v="0.11478087857142857"/>
  </r>
  <r>
    <n v="1"/>
    <n v="15"/>
    <n v="2"/>
    <n v="0"/>
    <s v="C1-3"/>
    <n v="2024"/>
    <x v="0"/>
    <x v="1"/>
    <x v="0"/>
    <s v="C"/>
    <s v="Ceph. 1. Gen."/>
    <s v="Cefalexin"/>
    <n v="2.6546700123999999E-4"/>
  </r>
  <r>
    <n v="1"/>
    <n v="15"/>
    <n v="2"/>
    <n v="0"/>
    <s v="C1-4"/>
    <n v="2024"/>
    <x v="0"/>
    <x v="1"/>
    <x v="0"/>
    <s v="C"/>
    <s v="Ceph. 1. Gen."/>
    <s v="Cefalonium"/>
    <n v="1.48302824E-5"/>
  </r>
  <r>
    <n v="1"/>
    <n v="15"/>
    <n v="2"/>
    <n v="0"/>
    <s v="C1-6"/>
    <n v="2024"/>
    <x v="0"/>
    <x v="1"/>
    <x v="0"/>
    <s v="C"/>
    <s v="Ceph. 1. Gen."/>
    <s v="Cefapirin"/>
    <n v="1.2229106684105262E-4"/>
  </r>
  <r>
    <n v="1"/>
    <n v="15"/>
    <n v="2"/>
    <n v="0"/>
    <s v="FE-2"/>
    <n v="2024"/>
    <x v="0"/>
    <x v="1"/>
    <x v="0"/>
    <s v="C"/>
    <s v="Fenicole"/>
    <s v="Florfenicol"/>
    <n v="0.146551296"/>
  </r>
  <r>
    <n v="1"/>
    <n v="15"/>
    <n v="2"/>
    <n v="0"/>
    <s v="FE-3"/>
    <n v="2024"/>
    <x v="0"/>
    <x v="1"/>
    <x v="0"/>
    <s v="C"/>
    <s v="Fenicole"/>
    <s v="Thiamphenicol"/>
    <n v="8.5499999999999995E-6"/>
  </r>
  <r>
    <n v="1"/>
    <n v="15"/>
    <n v="2"/>
    <n v="0"/>
    <s v="LI-2"/>
    <n v="2024"/>
    <x v="0"/>
    <x v="1"/>
    <x v="0"/>
    <s v="C"/>
    <s v="Lincosamide"/>
    <s v="Lincomycin"/>
    <n v="4.9092697422200007E-3"/>
  </r>
  <r>
    <n v="1"/>
    <n v="15"/>
    <n v="2"/>
    <n v="0"/>
    <s v="MA-2"/>
    <n v="2024"/>
    <x v="0"/>
    <x v="1"/>
    <x v="0"/>
    <s v="C"/>
    <s v="Makrolide"/>
    <s v="Gamithromycin"/>
    <n v="9.0377999999999997E-4"/>
  </r>
  <r>
    <n v="1"/>
    <n v="15"/>
    <n v="2"/>
    <n v="0"/>
    <s v="MA-5"/>
    <n v="2024"/>
    <x v="0"/>
    <x v="1"/>
    <x v="0"/>
    <s v="C"/>
    <s v="Makrolide"/>
    <s v="Tildipirosin"/>
    <n v="1.4642842E-3"/>
  </r>
  <r>
    <n v="1"/>
    <n v="15"/>
    <n v="2"/>
    <n v="0"/>
    <s v="MA-6"/>
    <n v="2024"/>
    <x v="0"/>
    <x v="1"/>
    <x v="0"/>
    <s v="C"/>
    <s v="Makrolide"/>
    <s v="Tilmicosin"/>
    <n v="1.34044960626E-2"/>
  </r>
  <r>
    <n v="1"/>
    <n v="15"/>
    <n v="2"/>
    <n v="0"/>
    <s v="MA-7"/>
    <n v="2024"/>
    <x v="0"/>
    <x v="1"/>
    <x v="0"/>
    <s v="C"/>
    <s v="Makrolide"/>
    <s v="Tulathromycin"/>
    <n v="2.3216826499999999E-2"/>
  </r>
  <r>
    <n v="1"/>
    <n v="15"/>
    <n v="2"/>
    <n v="0"/>
    <s v="MA-8"/>
    <n v="2024"/>
    <x v="0"/>
    <x v="1"/>
    <x v="0"/>
    <s v="C"/>
    <s v="Makrolide"/>
    <s v="Tylosin"/>
    <n v="3.8774399999999998E-3"/>
  </r>
  <r>
    <n v="1"/>
    <n v="15"/>
    <n v="2"/>
    <n v="0"/>
    <s v="AG-9"/>
    <n v="2024"/>
    <x v="0"/>
    <x v="1"/>
    <x v="0"/>
    <s v="D"/>
    <s v="Aminoglykoside"/>
    <s v="Spectinomycin"/>
    <n v="9.7380583473599975E-3"/>
  </r>
  <r>
    <n v="1"/>
    <n v="15"/>
    <n v="2"/>
    <n v="0"/>
    <s v="FA-1"/>
    <n v="2024"/>
    <x v="0"/>
    <x v="1"/>
    <x v="0"/>
    <s v="D"/>
    <s v="Folsäureantag."/>
    <s v="Trimethoprim"/>
    <n v="4.559473227E-2"/>
  </r>
  <r>
    <n v="1"/>
    <n v="15"/>
    <n v="2"/>
    <n v="0"/>
    <s v="PC-1"/>
    <n v="2024"/>
    <x v="0"/>
    <x v="1"/>
    <x v="0"/>
    <s v="D"/>
    <s v="Penicilline"/>
    <s v="Amoxicillin"/>
    <n v="0.27894248424117535"/>
  </r>
  <r>
    <n v="1"/>
    <n v="15"/>
    <n v="2"/>
    <n v="0"/>
    <s v="PC-2"/>
    <n v="2024"/>
    <x v="0"/>
    <x v="1"/>
    <x v="0"/>
    <s v="D"/>
    <s v="Penicilline"/>
    <s v="Ampicillin"/>
    <n v="1.60008408E-6"/>
  </r>
  <r>
    <n v="1"/>
    <n v="15"/>
    <n v="2"/>
    <n v="0"/>
    <s v="PC-3"/>
    <n v="2024"/>
    <x v="0"/>
    <x v="1"/>
    <x v="0"/>
    <s v="D"/>
    <s v="Penicilline"/>
    <s v="Benzylpenicillin"/>
    <n v="3.5039081368651907E-2"/>
  </r>
  <r>
    <n v="1"/>
    <n v="15"/>
    <n v="2"/>
    <n v="0"/>
    <s v="PC-4"/>
    <n v="2024"/>
    <x v="0"/>
    <x v="1"/>
    <x v="0"/>
    <s v="D"/>
    <s v="Penicilline"/>
    <s v="Cloxacillin"/>
    <n v="7.5176147360000002E-4"/>
  </r>
  <r>
    <n v="1"/>
    <n v="15"/>
    <n v="2"/>
    <n v="0"/>
    <s v="PC-7"/>
    <n v="2024"/>
    <x v="0"/>
    <x v="1"/>
    <x v="0"/>
    <s v="D"/>
    <s v="Penicilline"/>
    <s v="Nafcillin"/>
    <n v="2.2132461600000002E-5"/>
  </r>
  <r>
    <n v="1"/>
    <n v="15"/>
    <n v="2"/>
    <n v="0"/>
    <s v="SU-5"/>
    <n v="2024"/>
    <x v="0"/>
    <x v="1"/>
    <x v="0"/>
    <s v="D"/>
    <s v="Sulfonamide"/>
    <s v="Sulfadiazin"/>
    <n v="0.13066681306720002"/>
  </r>
  <r>
    <n v="1"/>
    <n v="15"/>
    <n v="2"/>
    <n v="0"/>
    <s v="SU-6"/>
    <n v="2024"/>
    <x v="0"/>
    <x v="1"/>
    <x v="0"/>
    <s v="D"/>
    <s v="Sulfonamide"/>
    <s v="Sulfadimethoxin"/>
    <n v="6.6520670530000006E-2"/>
  </r>
  <r>
    <n v="1"/>
    <n v="15"/>
    <n v="2"/>
    <n v="0"/>
    <s v="SU-7"/>
    <n v="2024"/>
    <x v="0"/>
    <x v="1"/>
    <x v="0"/>
    <s v="D"/>
    <s v="Sulfonamide"/>
    <s v="Sulfadimidin"/>
    <n v="0.3117566399594251"/>
  </r>
  <r>
    <n v="1"/>
    <n v="15"/>
    <n v="2"/>
    <n v="0"/>
    <s v="SU-8"/>
    <n v="2024"/>
    <x v="0"/>
    <x v="1"/>
    <x v="0"/>
    <s v="D"/>
    <s v="Sulfonamide"/>
    <s v="Sulfadoxin"/>
    <n v="1.6009696E-2"/>
  </r>
  <r>
    <n v="1"/>
    <n v="15"/>
    <n v="2"/>
    <n v="0"/>
    <s v="TC-1"/>
    <n v="2024"/>
    <x v="0"/>
    <x v="1"/>
    <x v="0"/>
    <s v="D"/>
    <s v="Tetrazykline"/>
    <s v="Chlortetracyclin"/>
    <n v="0.45693322473323411"/>
  </r>
  <r>
    <n v="1"/>
    <n v="15"/>
    <n v="2"/>
    <n v="0"/>
    <s v="TC-2"/>
    <n v="2024"/>
    <x v="0"/>
    <x v="1"/>
    <x v="0"/>
    <s v="D"/>
    <s v="Tetrazykline"/>
    <s v="Doxycyclin"/>
    <n v="0.10391393804"/>
  </r>
  <r>
    <n v="1"/>
    <n v="15"/>
    <n v="2"/>
    <n v="0"/>
    <s v="TC-3"/>
    <n v="2024"/>
    <x v="0"/>
    <x v="1"/>
    <x v="0"/>
    <s v="D"/>
    <s v="Tetrazykline"/>
    <s v="Oxytetracyclin"/>
    <n v="2.4828783288158861E-2"/>
  </r>
  <r>
    <n v="1"/>
    <n v="15"/>
    <n v="2"/>
    <n v="0"/>
    <s v="TC-4"/>
    <n v="2024"/>
    <x v="0"/>
    <x v="1"/>
    <x v="0"/>
    <s v="D"/>
    <s v="Tetrazykline"/>
    <s v="Tetracyclin"/>
    <n v="2.0565298399999998E-2"/>
  </r>
  <r>
    <n v="1"/>
    <n v="15"/>
    <n v="2"/>
    <n v="1"/>
    <s v="C3-3"/>
    <n v="2024"/>
    <x v="0"/>
    <x v="1"/>
    <x v="1"/>
    <s v="B"/>
    <s v="Ceph. 3. Gen."/>
    <s v="Ceftiofur"/>
    <n v="3.7219113551139999E-3"/>
  </r>
  <r>
    <n v="1"/>
    <n v="15"/>
    <n v="2"/>
    <n v="1"/>
    <s v="C4-1"/>
    <n v="2024"/>
    <x v="0"/>
    <x v="1"/>
    <x v="1"/>
    <s v="B"/>
    <s v="Ceph. 4. Gen."/>
    <s v="Cefquinom"/>
    <n v="4.1807518694746007E-3"/>
  </r>
  <r>
    <n v="1"/>
    <n v="15"/>
    <n v="2"/>
    <n v="1"/>
    <s v="FQ-1"/>
    <n v="2024"/>
    <x v="0"/>
    <x v="1"/>
    <x v="1"/>
    <s v="B"/>
    <s v="Fluorchinolone"/>
    <s v="Danofloxacin"/>
    <n v="7.2916238283600009E-3"/>
  </r>
  <r>
    <n v="1"/>
    <n v="15"/>
    <n v="2"/>
    <n v="1"/>
    <s v="FQ-3"/>
    <n v="2024"/>
    <x v="0"/>
    <x v="1"/>
    <x v="1"/>
    <s v="B"/>
    <s v="Fluorchinolone"/>
    <s v="Enrofloxacin"/>
    <n v="7.9328712999999995E-2"/>
  </r>
  <r>
    <n v="1"/>
    <n v="15"/>
    <n v="2"/>
    <n v="1"/>
    <s v="FQ-5"/>
    <n v="2024"/>
    <x v="0"/>
    <x v="1"/>
    <x v="1"/>
    <s v="B"/>
    <s v="Fluorchinolone"/>
    <s v="Marbofloxacin"/>
    <n v="5.5716783999999998E-2"/>
  </r>
  <r>
    <n v="1"/>
    <n v="15"/>
    <n v="2"/>
    <n v="1"/>
    <s v="PP-2"/>
    <n v="2024"/>
    <x v="0"/>
    <x v="1"/>
    <x v="1"/>
    <s v="B"/>
    <s v="Polypeptid-AB"/>
    <s v="Colistin"/>
    <n v="6.9558473999999995E-2"/>
  </r>
  <r>
    <n v="1"/>
    <n v="15"/>
    <n v="2"/>
    <n v="1"/>
    <s v="AG-2"/>
    <n v="2024"/>
    <x v="0"/>
    <x v="1"/>
    <x v="1"/>
    <s v="C"/>
    <s v="Aminoglykoside"/>
    <s v="Apramycin"/>
    <n v="5.6828750000000004E-3"/>
  </r>
  <r>
    <n v="1"/>
    <n v="15"/>
    <n v="2"/>
    <n v="1"/>
    <s v="AG-3"/>
    <n v="2024"/>
    <x v="0"/>
    <x v="1"/>
    <x v="1"/>
    <s v="C"/>
    <s v="Aminoglykoside"/>
    <s v="Dihydrostreptomycin"/>
    <n v="2.6165828685783495E-3"/>
  </r>
  <r>
    <n v="1"/>
    <n v="15"/>
    <n v="2"/>
    <n v="1"/>
    <s v="AG-4"/>
    <n v="2024"/>
    <x v="0"/>
    <x v="1"/>
    <x v="1"/>
    <s v="C"/>
    <s v="Aminoglykoside"/>
    <s v="Framycetin"/>
    <n v="4.3000000000000003E-6"/>
  </r>
  <r>
    <n v="1"/>
    <n v="15"/>
    <n v="2"/>
    <n v="1"/>
    <s v="AG-5"/>
    <n v="2024"/>
    <x v="0"/>
    <x v="1"/>
    <x v="1"/>
    <s v="C"/>
    <s v="Aminoglykoside"/>
    <s v="Gentamicin"/>
    <n v="7.7786169000000002E-3"/>
  </r>
  <r>
    <n v="1"/>
    <n v="15"/>
    <n v="2"/>
    <n v="1"/>
    <s v="AG-6"/>
    <n v="2024"/>
    <x v="0"/>
    <x v="1"/>
    <x v="1"/>
    <s v="C"/>
    <s v="Aminoglykoside"/>
    <s v="Kanamycin"/>
    <n v="3.5513354100000001E-6"/>
  </r>
  <r>
    <n v="1"/>
    <n v="15"/>
    <n v="2"/>
    <n v="1"/>
    <s v="AG-7"/>
    <n v="2024"/>
    <x v="0"/>
    <x v="1"/>
    <x v="1"/>
    <s v="C"/>
    <s v="Aminoglykoside"/>
    <s v="Neomycin"/>
    <n v="0.7356615923345029"/>
  </r>
  <r>
    <n v="1"/>
    <n v="15"/>
    <n v="2"/>
    <n v="1"/>
    <s v="AG-8"/>
    <n v="2024"/>
    <x v="0"/>
    <x v="1"/>
    <x v="1"/>
    <s v="C"/>
    <s v="Aminoglykoside"/>
    <s v="Paromomycin"/>
    <n v="8.2326538000000005E-2"/>
  </r>
  <r>
    <n v="1"/>
    <n v="15"/>
    <n v="2"/>
    <n v="1"/>
    <s v="C1-3"/>
    <n v="2024"/>
    <x v="0"/>
    <x v="1"/>
    <x v="1"/>
    <s v="C"/>
    <s v="Ceph. 1. Gen."/>
    <s v="Cefalexin"/>
    <n v="9.5801703399999989E-6"/>
  </r>
  <r>
    <n v="1"/>
    <n v="15"/>
    <n v="2"/>
    <n v="1"/>
    <s v="C1-6"/>
    <n v="2024"/>
    <x v="0"/>
    <x v="1"/>
    <x v="1"/>
    <s v="C"/>
    <s v="Ceph. 1. Gen."/>
    <s v="Cefapirin"/>
    <n v="9.1984959999999991E-6"/>
  </r>
  <r>
    <n v="1"/>
    <n v="15"/>
    <n v="2"/>
    <n v="1"/>
    <s v="FE-2"/>
    <n v="2024"/>
    <x v="0"/>
    <x v="1"/>
    <x v="1"/>
    <s v="C"/>
    <s v="Fenicole"/>
    <s v="Florfenicol"/>
    <n v="1.09001174"/>
  </r>
  <r>
    <n v="1"/>
    <n v="15"/>
    <n v="2"/>
    <n v="1"/>
    <s v="FE-3"/>
    <n v="2024"/>
    <x v="0"/>
    <x v="1"/>
    <x v="1"/>
    <s v="C"/>
    <s v="Fenicole"/>
    <s v="Thiamphenicol"/>
    <n v="9.4050000000000006E-6"/>
  </r>
  <r>
    <n v="1"/>
    <n v="15"/>
    <n v="2"/>
    <n v="1"/>
    <s v="LI-2"/>
    <n v="2024"/>
    <x v="0"/>
    <x v="1"/>
    <x v="1"/>
    <s v="C"/>
    <s v="Lincosamide"/>
    <s v="Lincomycin"/>
    <n v="3.5186325677908206E-2"/>
  </r>
  <r>
    <n v="1"/>
    <n v="15"/>
    <n v="2"/>
    <n v="1"/>
    <s v="MA-2"/>
    <n v="2024"/>
    <x v="0"/>
    <x v="1"/>
    <x v="1"/>
    <s v="C"/>
    <s v="Makrolide"/>
    <s v="Gamithromycin"/>
    <n v="1.920525E-3"/>
  </r>
  <r>
    <n v="1"/>
    <n v="15"/>
    <n v="2"/>
    <n v="1"/>
    <s v="MA-5"/>
    <n v="2024"/>
    <x v="0"/>
    <x v="1"/>
    <x v="1"/>
    <s v="C"/>
    <s v="Makrolide"/>
    <s v="Tildipirosin"/>
    <n v="1.21660204E-2"/>
  </r>
  <r>
    <n v="1"/>
    <n v="15"/>
    <n v="2"/>
    <n v="1"/>
    <s v="MA-6"/>
    <n v="2024"/>
    <x v="0"/>
    <x v="1"/>
    <x v="1"/>
    <s v="C"/>
    <s v="Makrolide"/>
    <s v="Tilmicosin"/>
    <n v="1.7014365337523001"/>
  </r>
  <r>
    <n v="1"/>
    <n v="15"/>
    <n v="2"/>
    <n v="1"/>
    <s v="MA-7"/>
    <n v="2024"/>
    <x v="0"/>
    <x v="1"/>
    <x v="1"/>
    <s v="C"/>
    <s v="Makrolide"/>
    <s v="Tulathromycin"/>
    <n v="0.13998097300000001"/>
  </r>
  <r>
    <n v="1"/>
    <n v="15"/>
    <n v="2"/>
    <n v="1"/>
    <s v="MA-8"/>
    <n v="2024"/>
    <x v="0"/>
    <x v="1"/>
    <x v="1"/>
    <s v="C"/>
    <s v="Makrolide"/>
    <s v="Tylosin"/>
    <n v="0.83934184999999983"/>
  </r>
  <r>
    <n v="1"/>
    <n v="15"/>
    <n v="2"/>
    <n v="1"/>
    <s v="PM-1"/>
    <n v="2024"/>
    <x v="0"/>
    <x v="1"/>
    <x v="1"/>
    <s v="C"/>
    <s v="Pleuromutiline"/>
    <s v="Tiamulin"/>
    <n v="1.6200000000000001E-5"/>
  </r>
  <r>
    <n v="1"/>
    <n v="15"/>
    <n v="2"/>
    <n v="1"/>
    <s v="AG-9"/>
    <n v="2024"/>
    <x v="0"/>
    <x v="1"/>
    <x v="1"/>
    <s v="D"/>
    <s v="Aminoglykoside"/>
    <s v="Spectinomycin"/>
    <n v="7.0058125044129602E-2"/>
  </r>
  <r>
    <n v="1"/>
    <n v="15"/>
    <n v="2"/>
    <n v="1"/>
    <s v="FA-1"/>
    <n v="2024"/>
    <x v="0"/>
    <x v="1"/>
    <x v="1"/>
    <s v="D"/>
    <s v="Folsäureantag."/>
    <s v="Trimethoprim"/>
    <n v="1.0952055808500256"/>
  </r>
  <r>
    <n v="1"/>
    <n v="15"/>
    <n v="2"/>
    <n v="1"/>
    <s v="PC-1"/>
    <n v="2024"/>
    <x v="0"/>
    <x v="1"/>
    <x v="1"/>
    <s v="D"/>
    <s v="Penicilline"/>
    <s v="Amoxicillin"/>
    <n v="14.674319085904337"/>
  </r>
  <r>
    <n v="1"/>
    <n v="15"/>
    <n v="2"/>
    <n v="1"/>
    <s v="PC-2"/>
    <n v="2024"/>
    <x v="0"/>
    <x v="1"/>
    <x v="1"/>
    <s v="D"/>
    <s v="Penicilline"/>
    <s v="Ampicillin"/>
    <n v="3.749088E-7"/>
  </r>
  <r>
    <n v="1"/>
    <n v="15"/>
    <n v="2"/>
    <n v="1"/>
    <s v="PC-3"/>
    <n v="2024"/>
    <x v="0"/>
    <x v="1"/>
    <x v="1"/>
    <s v="D"/>
    <s v="Penicilline"/>
    <s v="Benzylpenicillin"/>
    <n v="0.17426245055243134"/>
  </r>
  <r>
    <n v="1"/>
    <n v="15"/>
    <n v="2"/>
    <n v="1"/>
    <s v="PC-4"/>
    <n v="2024"/>
    <x v="0"/>
    <x v="1"/>
    <x v="1"/>
    <s v="D"/>
    <s v="Penicilline"/>
    <s v="Cloxacillin"/>
    <n v="2.7627540717000001E-4"/>
  </r>
  <r>
    <n v="1"/>
    <n v="15"/>
    <n v="2"/>
    <n v="1"/>
    <s v="PC-7"/>
    <n v="2024"/>
    <x v="0"/>
    <x v="1"/>
    <x v="1"/>
    <s v="D"/>
    <s v="Penicilline"/>
    <s v="Nafcillin"/>
    <n v="2.2243679999999998E-6"/>
  </r>
  <r>
    <n v="1"/>
    <n v="15"/>
    <n v="2"/>
    <n v="1"/>
    <s v="SU-5"/>
    <n v="2024"/>
    <x v="0"/>
    <x v="1"/>
    <x v="1"/>
    <s v="D"/>
    <s v="Sulfonamide"/>
    <s v="Sulfadiazin"/>
    <n v="4.7139232211010409"/>
  </r>
  <r>
    <n v="1"/>
    <n v="15"/>
    <n v="2"/>
    <n v="1"/>
    <s v="SU-6"/>
    <n v="2024"/>
    <x v="0"/>
    <x v="1"/>
    <x v="1"/>
    <s v="D"/>
    <s v="Sulfonamide"/>
    <s v="Sulfadimethoxin"/>
    <n v="0.58116718121695354"/>
  </r>
  <r>
    <n v="1"/>
    <n v="15"/>
    <n v="2"/>
    <n v="1"/>
    <s v="SU-7"/>
    <n v="2024"/>
    <x v="0"/>
    <x v="1"/>
    <x v="1"/>
    <s v="D"/>
    <s v="Sulfonamide"/>
    <s v="Sulfadimidin"/>
    <n v="9.6826078229162764"/>
  </r>
  <r>
    <n v="1"/>
    <n v="15"/>
    <n v="2"/>
    <n v="1"/>
    <s v="SU-8"/>
    <n v="2024"/>
    <x v="0"/>
    <x v="1"/>
    <x v="1"/>
    <s v="D"/>
    <s v="Sulfonamide"/>
    <s v="Sulfadoxin"/>
    <n v="7.1670795999999995E-2"/>
  </r>
  <r>
    <n v="1"/>
    <n v="15"/>
    <n v="2"/>
    <n v="1"/>
    <s v="TC-1"/>
    <n v="2024"/>
    <x v="0"/>
    <x v="1"/>
    <x v="1"/>
    <s v="D"/>
    <s v="Tetrazykline"/>
    <s v="Chlortetracyclin"/>
    <n v="10.549172433461703"/>
  </r>
  <r>
    <n v="1"/>
    <n v="15"/>
    <n v="2"/>
    <n v="1"/>
    <s v="TC-2"/>
    <n v="2024"/>
    <x v="0"/>
    <x v="1"/>
    <x v="1"/>
    <s v="D"/>
    <s v="Tetrazykline"/>
    <s v="Doxycyclin"/>
    <n v="6.5817410997070578"/>
  </r>
  <r>
    <n v="1"/>
    <n v="15"/>
    <n v="2"/>
    <n v="1"/>
    <s v="TC-3"/>
    <n v="2024"/>
    <x v="0"/>
    <x v="1"/>
    <x v="1"/>
    <s v="D"/>
    <s v="Tetrazykline"/>
    <s v="Oxytetracyclin"/>
    <n v="0.13677803007177866"/>
  </r>
  <r>
    <n v="1"/>
    <n v="15"/>
    <n v="2"/>
    <n v="1"/>
    <s v="TC-4"/>
    <n v="2024"/>
    <x v="0"/>
    <x v="1"/>
    <x v="1"/>
    <s v="D"/>
    <s v="Tetrazykline"/>
    <s v="Tetracyclin"/>
    <n v="0.38324752005714285"/>
  </r>
  <r>
    <n v="1"/>
    <n v="27"/>
    <n v="3"/>
    <n v="0"/>
    <s v="C3-1"/>
    <n v="2024"/>
    <x v="0"/>
    <x v="2"/>
    <x v="0"/>
    <s v="B"/>
    <s v="Ceph. 3. Gen."/>
    <s v="Cefoperazon"/>
    <n v="1.0001376E-6"/>
  </r>
  <r>
    <n v="1"/>
    <n v="27"/>
    <n v="3"/>
    <n v="0"/>
    <s v="C3-3"/>
    <n v="2024"/>
    <x v="0"/>
    <x v="2"/>
    <x v="0"/>
    <s v="B"/>
    <s v="Ceph. 3. Gen."/>
    <s v="Ceftiofur"/>
    <n v="8.4240066666640013E-3"/>
  </r>
  <r>
    <n v="1"/>
    <n v="27"/>
    <n v="3"/>
    <n v="0"/>
    <s v="C4-1"/>
    <n v="2024"/>
    <x v="0"/>
    <x v="2"/>
    <x v="0"/>
    <s v="B"/>
    <s v="Ceph. 4. Gen."/>
    <s v="Cefquinom"/>
    <n v="2.5480490343700005E-3"/>
  </r>
  <r>
    <n v="1"/>
    <n v="27"/>
    <n v="3"/>
    <n v="0"/>
    <s v="FQ-1"/>
    <n v="2024"/>
    <x v="0"/>
    <x v="2"/>
    <x v="0"/>
    <s v="B"/>
    <s v="Fluorchinolone"/>
    <s v="Danofloxacin"/>
    <n v="5.4271664809200004E-4"/>
  </r>
  <r>
    <n v="1"/>
    <n v="27"/>
    <n v="3"/>
    <n v="0"/>
    <s v="FQ-3"/>
    <n v="2024"/>
    <x v="0"/>
    <x v="2"/>
    <x v="0"/>
    <s v="B"/>
    <s v="Fluorchinolone"/>
    <s v="Enrofloxacin"/>
    <n v="8.1259999999999995E-3"/>
  </r>
  <r>
    <n v="1"/>
    <n v="27"/>
    <n v="3"/>
    <n v="0"/>
    <s v="FQ-5"/>
    <n v="2024"/>
    <x v="0"/>
    <x v="2"/>
    <x v="0"/>
    <s v="B"/>
    <s v="Fluorchinolone"/>
    <s v="Marbofloxacin"/>
    <n v="6.3967499999999997E-3"/>
  </r>
  <r>
    <n v="1"/>
    <n v="27"/>
    <n v="3"/>
    <n v="0"/>
    <s v="PP-2"/>
    <n v="2024"/>
    <x v="0"/>
    <x v="2"/>
    <x v="0"/>
    <s v="B"/>
    <s v="Polypeptid-AB"/>
    <s v="Colistin"/>
    <n v="7.5569999999999996E-5"/>
  </r>
  <r>
    <n v="1"/>
    <n v="27"/>
    <n v="3"/>
    <n v="0"/>
    <s v="AG-3"/>
    <n v="2024"/>
    <x v="0"/>
    <x v="2"/>
    <x v="0"/>
    <s v="C"/>
    <s v="Aminoglykoside"/>
    <s v="Dihydrostreptomycin"/>
    <n v="1.1346449369289999E-3"/>
  </r>
  <r>
    <n v="1"/>
    <n v="27"/>
    <n v="3"/>
    <n v="0"/>
    <s v="AG-4"/>
    <n v="2024"/>
    <x v="0"/>
    <x v="2"/>
    <x v="0"/>
    <s v="C"/>
    <s v="Aminoglykoside"/>
    <s v="Framycetin"/>
    <n v="7.9820000000000005E-5"/>
  </r>
  <r>
    <n v="1"/>
    <n v="27"/>
    <n v="3"/>
    <n v="0"/>
    <s v="AG-5"/>
    <n v="2024"/>
    <x v="0"/>
    <x v="2"/>
    <x v="0"/>
    <s v="C"/>
    <s v="Aminoglykoside"/>
    <s v="Gentamicin"/>
    <n v="2.3409E-4"/>
  </r>
  <r>
    <n v="1"/>
    <n v="27"/>
    <n v="3"/>
    <n v="0"/>
    <s v="AG-6"/>
    <n v="2024"/>
    <x v="0"/>
    <x v="2"/>
    <x v="0"/>
    <s v="C"/>
    <s v="Aminoglykoside"/>
    <s v="Kanamycin"/>
    <n v="5.5415853150000005E-5"/>
  </r>
  <r>
    <n v="1"/>
    <n v="27"/>
    <n v="3"/>
    <n v="0"/>
    <s v="AG-7"/>
    <n v="2024"/>
    <x v="0"/>
    <x v="2"/>
    <x v="0"/>
    <s v="C"/>
    <s v="Aminoglykoside"/>
    <s v="Neomycin"/>
    <n v="5.6637527857142855E-3"/>
  </r>
  <r>
    <n v="1"/>
    <n v="27"/>
    <n v="3"/>
    <n v="0"/>
    <s v="AG-8"/>
    <n v="2024"/>
    <x v="0"/>
    <x v="2"/>
    <x v="0"/>
    <s v="C"/>
    <s v="Aminoglykoside"/>
    <s v="Paromomycin"/>
    <n v="4.8529999999999997E-3"/>
  </r>
  <r>
    <n v="1"/>
    <n v="27"/>
    <n v="3"/>
    <n v="0"/>
    <s v="C1-3"/>
    <n v="2024"/>
    <x v="0"/>
    <x v="2"/>
    <x v="0"/>
    <s v="C"/>
    <s v="Ceph. 1. Gen."/>
    <s v="Cefalexin"/>
    <n v="2.0379315797999998E-4"/>
  </r>
  <r>
    <n v="1"/>
    <n v="27"/>
    <n v="3"/>
    <n v="0"/>
    <s v="C1-4"/>
    <n v="2024"/>
    <x v="0"/>
    <x v="2"/>
    <x v="0"/>
    <s v="C"/>
    <s v="Ceph. 1. Gen."/>
    <s v="Cefalonium"/>
    <n v="2.9995692799999999E-5"/>
  </r>
  <r>
    <n v="1"/>
    <n v="27"/>
    <n v="3"/>
    <n v="0"/>
    <s v="C1-6"/>
    <n v="2024"/>
    <x v="0"/>
    <x v="2"/>
    <x v="0"/>
    <s v="C"/>
    <s v="Ceph. 1. Gen."/>
    <s v="Cefapirin"/>
    <n v="9.6296814894736841E-5"/>
  </r>
  <r>
    <n v="1"/>
    <n v="27"/>
    <n v="3"/>
    <n v="0"/>
    <s v="FE-2"/>
    <n v="2024"/>
    <x v="0"/>
    <x v="2"/>
    <x v="0"/>
    <s v="C"/>
    <s v="Fenicole"/>
    <s v="Florfenicol"/>
    <n v="0.10060083"/>
  </r>
  <r>
    <n v="1"/>
    <n v="27"/>
    <n v="3"/>
    <n v="0"/>
    <s v="FE-3"/>
    <n v="2024"/>
    <x v="0"/>
    <x v="2"/>
    <x v="0"/>
    <s v="C"/>
    <s v="Fenicole"/>
    <s v="Thiamphenicol"/>
    <n v="8.5499999999999995E-6"/>
  </r>
  <r>
    <n v="1"/>
    <n v="27"/>
    <n v="3"/>
    <n v="0"/>
    <s v="LI-2"/>
    <n v="2024"/>
    <x v="0"/>
    <x v="2"/>
    <x v="0"/>
    <s v="C"/>
    <s v="Lincosamide"/>
    <s v="Lincomycin"/>
    <n v="2.6325920313600005E-3"/>
  </r>
  <r>
    <n v="1"/>
    <n v="27"/>
    <n v="3"/>
    <n v="0"/>
    <s v="MA-2"/>
    <n v="2024"/>
    <x v="0"/>
    <x v="2"/>
    <x v="0"/>
    <s v="C"/>
    <s v="Makrolide"/>
    <s v="Gamithromycin"/>
    <n v="1.7775000000000001E-4"/>
  </r>
  <r>
    <n v="1"/>
    <n v="27"/>
    <n v="3"/>
    <n v="0"/>
    <s v="MA-5"/>
    <n v="2024"/>
    <x v="0"/>
    <x v="2"/>
    <x v="0"/>
    <s v="C"/>
    <s v="Makrolide"/>
    <s v="Tildipirosin"/>
    <n v="1.3661882E-3"/>
  </r>
  <r>
    <n v="1"/>
    <n v="27"/>
    <n v="3"/>
    <n v="0"/>
    <s v="MA-6"/>
    <n v="2024"/>
    <x v="0"/>
    <x v="2"/>
    <x v="0"/>
    <s v="C"/>
    <s v="Makrolide"/>
    <s v="Tilmicosin"/>
    <n v="1.073283E-3"/>
  </r>
  <r>
    <n v="1"/>
    <n v="27"/>
    <n v="3"/>
    <n v="0"/>
    <s v="MA-7"/>
    <n v="2024"/>
    <x v="0"/>
    <x v="2"/>
    <x v="0"/>
    <s v="C"/>
    <s v="Makrolide"/>
    <s v="Tulathromycin"/>
    <n v="1.176319E-2"/>
  </r>
  <r>
    <n v="1"/>
    <n v="27"/>
    <n v="3"/>
    <n v="0"/>
    <s v="MA-8"/>
    <n v="2024"/>
    <x v="0"/>
    <x v="2"/>
    <x v="0"/>
    <s v="C"/>
    <s v="Makrolide"/>
    <s v="Tylosin"/>
    <n v="9.2296800000000005E-3"/>
  </r>
  <r>
    <n v="1"/>
    <n v="27"/>
    <n v="3"/>
    <n v="0"/>
    <s v="AG-9"/>
    <n v="2024"/>
    <x v="0"/>
    <x v="2"/>
    <x v="0"/>
    <s v="D"/>
    <s v="Aminoglykoside"/>
    <s v="Spectinomycin"/>
    <n v="4.692572680319999E-3"/>
  </r>
  <r>
    <n v="1"/>
    <n v="27"/>
    <n v="3"/>
    <n v="0"/>
    <s v="FA-1"/>
    <n v="2024"/>
    <x v="0"/>
    <x v="2"/>
    <x v="0"/>
    <s v="D"/>
    <s v="Folsäureantag."/>
    <s v="Trimethoprim"/>
    <n v="2.5718052157142859E-2"/>
  </r>
  <r>
    <n v="1"/>
    <n v="27"/>
    <n v="3"/>
    <n v="0"/>
    <s v="PC-1"/>
    <n v="2024"/>
    <x v="0"/>
    <x v="2"/>
    <x v="0"/>
    <s v="D"/>
    <s v="Penicilline"/>
    <s v="Amoxicillin"/>
    <n v="0.265072436983189"/>
  </r>
  <r>
    <n v="1"/>
    <n v="27"/>
    <n v="3"/>
    <n v="0"/>
    <s v="PC-2"/>
    <n v="2024"/>
    <x v="0"/>
    <x v="2"/>
    <x v="0"/>
    <s v="D"/>
    <s v="Penicilline"/>
    <s v="Ampicillin"/>
    <n v="3.2232305280000002E-5"/>
  </r>
  <r>
    <n v="1"/>
    <n v="27"/>
    <n v="3"/>
    <n v="0"/>
    <s v="PC-3"/>
    <n v="2024"/>
    <x v="0"/>
    <x v="2"/>
    <x v="0"/>
    <s v="D"/>
    <s v="Penicilline"/>
    <s v="Benzylpenicillin"/>
    <n v="0.20296125747831631"/>
  </r>
  <r>
    <n v="1"/>
    <n v="27"/>
    <n v="3"/>
    <n v="0"/>
    <s v="PC-4"/>
    <n v="2024"/>
    <x v="0"/>
    <x v="2"/>
    <x v="0"/>
    <s v="D"/>
    <s v="Penicilline"/>
    <s v="Cloxacillin"/>
    <n v="6.1343203975333335E-4"/>
  </r>
  <r>
    <n v="1"/>
    <n v="27"/>
    <n v="3"/>
    <n v="0"/>
    <s v="PC-7"/>
    <n v="2024"/>
    <x v="0"/>
    <x v="2"/>
    <x v="0"/>
    <s v="D"/>
    <s v="Penicilline"/>
    <s v="Nafcillin"/>
    <n v="2.0464185600000002E-5"/>
  </r>
  <r>
    <n v="1"/>
    <n v="27"/>
    <n v="3"/>
    <n v="0"/>
    <s v="SU-5"/>
    <n v="2024"/>
    <x v="0"/>
    <x v="2"/>
    <x v="0"/>
    <s v="D"/>
    <s v="Sulfonamide"/>
    <s v="Sulfadiazin"/>
    <n v="7.8640199999999993E-2"/>
  </r>
  <r>
    <n v="1"/>
    <n v="27"/>
    <n v="3"/>
    <n v="0"/>
    <s v="SU-6"/>
    <n v="2024"/>
    <x v="0"/>
    <x v="2"/>
    <x v="0"/>
    <s v="D"/>
    <s v="Sulfonamide"/>
    <s v="Sulfadimethoxin"/>
    <n v="2.4910886699999999E-2"/>
  </r>
  <r>
    <n v="1"/>
    <n v="27"/>
    <n v="3"/>
    <n v="0"/>
    <s v="SU-7"/>
    <n v="2024"/>
    <x v="0"/>
    <x v="2"/>
    <x v="0"/>
    <s v="D"/>
    <s v="Sulfonamide"/>
    <s v="Sulfadimidin"/>
    <n v="0.103044291014696"/>
  </r>
  <r>
    <n v="1"/>
    <n v="27"/>
    <n v="3"/>
    <n v="0"/>
    <s v="SU-8"/>
    <n v="2024"/>
    <x v="0"/>
    <x v="2"/>
    <x v="0"/>
    <s v="D"/>
    <s v="Sulfonamide"/>
    <s v="Sulfadoxin"/>
    <n v="1.6255599999999999E-2"/>
  </r>
  <r>
    <n v="1"/>
    <n v="27"/>
    <n v="3"/>
    <n v="0"/>
    <s v="TC-1"/>
    <n v="2024"/>
    <x v="0"/>
    <x v="2"/>
    <x v="0"/>
    <s v="D"/>
    <s v="Tetrazykline"/>
    <s v="Chlortetracyclin"/>
    <n v="0.24520968084027769"/>
  </r>
  <r>
    <n v="1"/>
    <n v="27"/>
    <n v="3"/>
    <n v="0"/>
    <s v="TC-2"/>
    <n v="2024"/>
    <x v="0"/>
    <x v="2"/>
    <x v="0"/>
    <s v="D"/>
    <s v="Tetrazykline"/>
    <s v="Doxycyclin"/>
    <n v="4.3342329999999998E-2"/>
  </r>
  <r>
    <n v="1"/>
    <n v="27"/>
    <n v="3"/>
    <n v="0"/>
    <s v="TC-3"/>
    <n v="2024"/>
    <x v="0"/>
    <x v="2"/>
    <x v="0"/>
    <s v="D"/>
    <s v="Tetrazykline"/>
    <s v="Oxytetracyclin"/>
    <n v="3.8668447509433997E-2"/>
  </r>
  <r>
    <n v="1"/>
    <n v="27"/>
    <n v="3"/>
    <n v="0"/>
    <s v="TC-4"/>
    <n v="2024"/>
    <x v="0"/>
    <x v="2"/>
    <x v="0"/>
    <s v="D"/>
    <s v="Tetrazykline"/>
    <s v="Tetracyclin"/>
    <n v="7.5063524000000001E-3"/>
  </r>
  <r>
    <n v="1"/>
    <n v="14"/>
    <n v="4"/>
    <n v="0"/>
    <s v="C3-1"/>
    <n v="2024"/>
    <x v="0"/>
    <x v="3"/>
    <x v="0"/>
    <s v="B"/>
    <s v="Ceph. 3. Gen."/>
    <s v="Cefoperazon"/>
    <n v="7.2810017279999997E-5"/>
  </r>
  <r>
    <n v="1"/>
    <n v="14"/>
    <n v="4"/>
    <n v="0"/>
    <s v="C3-3"/>
    <n v="2024"/>
    <x v="0"/>
    <x v="3"/>
    <x v="0"/>
    <s v="B"/>
    <s v="Ceph. 3. Gen."/>
    <s v="Ceftiofur"/>
    <n v="2.6741468023012117E-2"/>
  </r>
  <r>
    <n v="1"/>
    <n v="14"/>
    <n v="4"/>
    <n v="0"/>
    <s v="C4-1"/>
    <n v="2024"/>
    <x v="0"/>
    <x v="3"/>
    <x v="0"/>
    <s v="B"/>
    <s v="Ceph. 4. Gen."/>
    <s v="Cefquinom"/>
    <n v="6.6784999881562505E-3"/>
  </r>
  <r>
    <n v="1"/>
    <n v="14"/>
    <n v="4"/>
    <n v="0"/>
    <s v="FQ-1"/>
    <n v="2024"/>
    <x v="0"/>
    <x v="3"/>
    <x v="0"/>
    <s v="B"/>
    <s v="Fluorchinolone"/>
    <s v="Danofloxacin"/>
    <n v="8.5885429399200006E-4"/>
  </r>
  <r>
    <n v="1"/>
    <n v="14"/>
    <n v="4"/>
    <n v="0"/>
    <s v="FQ-3"/>
    <n v="2024"/>
    <x v="0"/>
    <x v="3"/>
    <x v="0"/>
    <s v="B"/>
    <s v="Fluorchinolone"/>
    <s v="Enrofloxacin"/>
    <n v="3.5557057000000003E-2"/>
  </r>
  <r>
    <n v="1"/>
    <n v="14"/>
    <n v="4"/>
    <n v="0"/>
    <s v="FQ-5"/>
    <n v="2024"/>
    <x v="0"/>
    <x v="3"/>
    <x v="0"/>
    <s v="B"/>
    <s v="Fluorchinolone"/>
    <s v="Marbofloxacin"/>
    <n v="2.2568926E-2"/>
  </r>
  <r>
    <n v="1"/>
    <n v="14"/>
    <n v="4"/>
    <n v="0"/>
    <s v="PP-2"/>
    <n v="2024"/>
    <x v="0"/>
    <x v="3"/>
    <x v="0"/>
    <s v="B"/>
    <s v="Polypeptid-AB"/>
    <s v="Colistin"/>
    <n v="6.5400000000000001E-6"/>
  </r>
  <r>
    <n v="1"/>
    <n v="14"/>
    <n v="4"/>
    <n v="0"/>
    <s v="AG-3"/>
    <n v="2024"/>
    <x v="0"/>
    <x v="3"/>
    <x v="0"/>
    <s v="C"/>
    <s v="Aminoglykoside"/>
    <s v="Dihydrostreptomycin"/>
    <n v="3.7786314230816662E-3"/>
  </r>
  <r>
    <n v="1"/>
    <n v="14"/>
    <n v="4"/>
    <n v="0"/>
    <s v="AG-4"/>
    <n v="2024"/>
    <x v="0"/>
    <x v="3"/>
    <x v="0"/>
    <s v="C"/>
    <s v="Aminoglykoside"/>
    <s v="Framycetin"/>
    <n v="9.6957569999999993E-3"/>
  </r>
  <r>
    <n v="1"/>
    <n v="14"/>
    <n v="4"/>
    <n v="0"/>
    <s v="AG-5"/>
    <n v="2024"/>
    <x v="0"/>
    <x v="3"/>
    <x v="0"/>
    <s v="C"/>
    <s v="Aminoglykoside"/>
    <s v="Gentamicin"/>
    <n v="1.8376575000000001E-3"/>
  </r>
  <r>
    <n v="1"/>
    <n v="14"/>
    <n v="4"/>
    <n v="0"/>
    <s v="AG-6"/>
    <n v="2024"/>
    <x v="0"/>
    <x v="3"/>
    <x v="0"/>
    <s v="C"/>
    <s v="Aminoglykoside"/>
    <s v="Kanamycin"/>
    <n v="1.0793988928170002E-2"/>
  </r>
  <r>
    <n v="1"/>
    <n v="14"/>
    <n v="4"/>
    <n v="0"/>
    <s v="AG-7"/>
    <n v="2024"/>
    <x v="0"/>
    <x v="3"/>
    <x v="0"/>
    <s v="C"/>
    <s v="Aminoglykoside"/>
    <s v="Neomycin"/>
    <n v="1.8537241079999999E-2"/>
  </r>
  <r>
    <n v="1"/>
    <n v="14"/>
    <n v="4"/>
    <n v="0"/>
    <s v="AG-8"/>
    <n v="2024"/>
    <x v="0"/>
    <x v="3"/>
    <x v="0"/>
    <s v="C"/>
    <s v="Aminoglykoside"/>
    <s v="Paromomycin"/>
    <n v="1.04218E-2"/>
  </r>
  <r>
    <n v="1"/>
    <n v="14"/>
    <n v="4"/>
    <n v="0"/>
    <s v="C1-3"/>
    <n v="2024"/>
    <x v="0"/>
    <x v="3"/>
    <x v="0"/>
    <s v="C"/>
    <s v="Ceph. 1. Gen."/>
    <s v="Cefalexin"/>
    <n v="2.9531423087171996E-2"/>
  </r>
  <r>
    <n v="1"/>
    <n v="14"/>
    <n v="4"/>
    <n v="0"/>
    <s v="C1-4"/>
    <n v="2024"/>
    <x v="0"/>
    <x v="3"/>
    <x v="0"/>
    <s v="C"/>
    <s v="Ceph. 1. Gen."/>
    <s v="Cefalonium"/>
    <n v="1.9293240289066666E-3"/>
  </r>
  <r>
    <n v="1"/>
    <n v="14"/>
    <n v="4"/>
    <n v="0"/>
    <s v="C1-6"/>
    <n v="2024"/>
    <x v="0"/>
    <x v="3"/>
    <x v="0"/>
    <s v="C"/>
    <s v="Ceph. 1. Gen."/>
    <s v="Cefapirin"/>
    <n v="1.9969122101222526E-2"/>
  </r>
  <r>
    <n v="1"/>
    <n v="14"/>
    <n v="4"/>
    <n v="0"/>
    <s v="FE-2"/>
    <n v="2024"/>
    <x v="0"/>
    <x v="3"/>
    <x v="0"/>
    <s v="C"/>
    <s v="Fenicole"/>
    <s v="Florfenicol"/>
    <n v="8.8932000000000004E-3"/>
  </r>
  <r>
    <n v="1"/>
    <n v="14"/>
    <n v="4"/>
    <n v="0"/>
    <s v="FE-3"/>
    <n v="2024"/>
    <x v="0"/>
    <x v="3"/>
    <x v="0"/>
    <s v="C"/>
    <s v="Fenicole"/>
    <s v="Thiamphenicol"/>
    <n v="1.4757299999999999E-4"/>
  </r>
  <r>
    <n v="1"/>
    <n v="14"/>
    <n v="4"/>
    <n v="0"/>
    <s v="LI-2"/>
    <n v="2024"/>
    <x v="0"/>
    <x v="3"/>
    <x v="0"/>
    <s v="C"/>
    <s v="Lincosamide"/>
    <s v="Lincomycin"/>
    <n v="1.1721885539066E-2"/>
  </r>
  <r>
    <n v="1"/>
    <n v="14"/>
    <n v="4"/>
    <n v="0"/>
    <s v="MA-2"/>
    <n v="2024"/>
    <x v="0"/>
    <x v="3"/>
    <x v="0"/>
    <s v="C"/>
    <s v="Makrolide"/>
    <s v="Gamithromycin"/>
    <n v="4.4999999999999998E-7"/>
  </r>
  <r>
    <n v="1"/>
    <n v="14"/>
    <n v="4"/>
    <n v="0"/>
    <s v="MA-5"/>
    <n v="2024"/>
    <x v="0"/>
    <x v="3"/>
    <x v="0"/>
    <s v="C"/>
    <s v="Makrolide"/>
    <s v="Tildipirosin"/>
    <n v="3.0960000000000002E-5"/>
  </r>
  <r>
    <n v="1"/>
    <n v="14"/>
    <n v="4"/>
    <n v="0"/>
    <s v="MA-6"/>
    <n v="2024"/>
    <x v="0"/>
    <x v="3"/>
    <x v="0"/>
    <s v="C"/>
    <s v="Makrolide"/>
    <s v="Tilmicosin"/>
    <n v="1.3635000000000001E-4"/>
  </r>
  <r>
    <n v="1"/>
    <n v="14"/>
    <n v="4"/>
    <n v="0"/>
    <s v="MA-7"/>
    <n v="2024"/>
    <x v="0"/>
    <x v="3"/>
    <x v="0"/>
    <s v="C"/>
    <s v="Makrolide"/>
    <s v="Tulathromycin"/>
    <n v="1.0099E-3"/>
  </r>
  <r>
    <n v="1"/>
    <n v="14"/>
    <n v="4"/>
    <n v="0"/>
    <s v="MA-8"/>
    <n v="2024"/>
    <x v="0"/>
    <x v="3"/>
    <x v="0"/>
    <s v="C"/>
    <s v="Makrolide"/>
    <s v="Tylosin"/>
    <n v="3.2894185999999999E-2"/>
  </r>
  <r>
    <n v="1"/>
    <n v="14"/>
    <n v="4"/>
    <n v="0"/>
    <s v="AG-9"/>
    <n v="2024"/>
    <x v="0"/>
    <x v="3"/>
    <x v="0"/>
    <s v="D"/>
    <s v="Aminoglykoside"/>
    <s v="Spectinomycin"/>
    <n v="4.0516490951999991E-4"/>
  </r>
  <r>
    <n v="1"/>
    <n v="14"/>
    <n v="4"/>
    <n v="0"/>
    <s v="FA-1"/>
    <n v="2024"/>
    <x v="0"/>
    <x v="3"/>
    <x v="0"/>
    <s v="D"/>
    <s v="Folsäureantag."/>
    <s v="Trimethoprim"/>
    <n v="5.3667092799999996E-2"/>
  </r>
  <r>
    <n v="1"/>
    <n v="14"/>
    <n v="4"/>
    <n v="0"/>
    <s v="PC-1"/>
    <n v="2024"/>
    <x v="0"/>
    <x v="3"/>
    <x v="0"/>
    <s v="D"/>
    <s v="Penicilline"/>
    <s v="Amoxicillin"/>
    <n v="0.77627933065114607"/>
  </r>
  <r>
    <n v="1"/>
    <n v="14"/>
    <n v="4"/>
    <n v="0"/>
    <s v="PC-2"/>
    <n v="2024"/>
    <x v="0"/>
    <x v="3"/>
    <x v="0"/>
    <s v="D"/>
    <s v="Penicilline"/>
    <s v="Ampicillin"/>
    <n v="2.5023610015599998E-3"/>
  </r>
  <r>
    <n v="1"/>
    <n v="14"/>
    <n v="4"/>
    <n v="0"/>
    <s v="PC-3"/>
    <n v="2024"/>
    <x v="0"/>
    <x v="3"/>
    <x v="0"/>
    <s v="D"/>
    <s v="Penicilline"/>
    <s v="Benzylpenicillin"/>
    <n v="0.55205002514709856"/>
  </r>
  <r>
    <n v="1"/>
    <n v="14"/>
    <n v="4"/>
    <n v="0"/>
    <s v="PC-4"/>
    <n v="2024"/>
    <x v="0"/>
    <x v="3"/>
    <x v="0"/>
    <s v="D"/>
    <s v="Penicilline"/>
    <s v="Cloxacillin"/>
    <n v="0.11637680277729183"/>
  </r>
  <r>
    <n v="1"/>
    <n v="14"/>
    <n v="4"/>
    <n v="0"/>
    <s v="PC-7"/>
    <n v="2024"/>
    <x v="0"/>
    <x v="3"/>
    <x v="0"/>
    <s v="D"/>
    <s v="Penicilline"/>
    <s v="Nafcillin"/>
    <n v="2.6026959240000001E-3"/>
  </r>
  <r>
    <n v="1"/>
    <n v="14"/>
    <n v="4"/>
    <n v="0"/>
    <s v="SU-5"/>
    <n v="2024"/>
    <x v="0"/>
    <x v="3"/>
    <x v="0"/>
    <s v="D"/>
    <s v="Sulfonamide"/>
    <s v="Sulfadiazin"/>
    <n v="3.7440534912000001E-2"/>
  </r>
  <r>
    <n v="1"/>
    <n v="14"/>
    <n v="4"/>
    <n v="0"/>
    <s v="SU-6"/>
    <n v="2024"/>
    <x v="0"/>
    <x v="3"/>
    <x v="0"/>
    <s v="D"/>
    <s v="Sulfonamide"/>
    <s v="Sulfadimethoxin"/>
    <n v="1.0833380000000001E-3"/>
  </r>
  <r>
    <n v="1"/>
    <n v="14"/>
    <n v="4"/>
    <n v="0"/>
    <s v="SU-7"/>
    <n v="2024"/>
    <x v="0"/>
    <x v="3"/>
    <x v="0"/>
    <s v="D"/>
    <s v="Sulfonamide"/>
    <s v="Sulfadimidin"/>
    <n v="6.71283292078E-2"/>
  </r>
  <r>
    <n v="1"/>
    <n v="14"/>
    <n v="4"/>
    <n v="0"/>
    <s v="SU-8"/>
    <n v="2024"/>
    <x v="0"/>
    <x v="3"/>
    <x v="0"/>
    <s v="D"/>
    <s v="Sulfonamide"/>
    <s v="Sulfadoxin"/>
    <n v="0.164825254"/>
  </r>
  <r>
    <n v="1"/>
    <n v="14"/>
    <n v="4"/>
    <n v="0"/>
    <s v="TC-1"/>
    <n v="2024"/>
    <x v="0"/>
    <x v="3"/>
    <x v="0"/>
    <s v="D"/>
    <s v="Tetrazykline"/>
    <s v="Chlortetracyclin"/>
    <n v="1.5728591033853854E-2"/>
  </r>
  <r>
    <n v="1"/>
    <n v="14"/>
    <n v="4"/>
    <n v="0"/>
    <s v="TC-2"/>
    <n v="2024"/>
    <x v="0"/>
    <x v="3"/>
    <x v="0"/>
    <s v="D"/>
    <s v="Tetrazykline"/>
    <s v="Doxycyclin"/>
    <n v="1.54237E-2"/>
  </r>
  <r>
    <n v="1"/>
    <n v="14"/>
    <n v="4"/>
    <n v="0"/>
    <s v="TC-3"/>
    <n v="2024"/>
    <x v="0"/>
    <x v="3"/>
    <x v="0"/>
    <s v="D"/>
    <s v="Tetrazykline"/>
    <s v="Oxytetracyclin"/>
    <n v="6.9925136607174004E-2"/>
  </r>
  <r>
    <n v="1"/>
    <n v="14"/>
    <n v="4"/>
    <n v="0"/>
    <s v="TC-4"/>
    <n v="2024"/>
    <x v="0"/>
    <x v="3"/>
    <x v="0"/>
    <s v="D"/>
    <s v="Tetrazykline"/>
    <s v="Tetracyclin"/>
    <n v="9.562364688000001E-2"/>
  </r>
  <r>
    <n v="1"/>
    <n v="14"/>
    <n v="4"/>
    <n v="1"/>
    <s v="C3-1"/>
    <n v="2024"/>
    <x v="0"/>
    <x v="3"/>
    <x v="1"/>
    <s v="B"/>
    <s v="Ceph. 3. Gen."/>
    <s v="Cefoperazon"/>
    <n v="6.1039397865599997E-4"/>
  </r>
  <r>
    <n v="1"/>
    <n v="14"/>
    <n v="4"/>
    <n v="1"/>
    <s v="C3-3"/>
    <n v="2024"/>
    <x v="0"/>
    <x v="3"/>
    <x v="1"/>
    <s v="B"/>
    <s v="Ceph. 3. Gen."/>
    <s v="Ceftiofur"/>
    <n v="0.39668532253527355"/>
  </r>
  <r>
    <n v="1"/>
    <n v="14"/>
    <n v="4"/>
    <n v="1"/>
    <s v="C4-1"/>
    <n v="2024"/>
    <x v="0"/>
    <x v="3"/>
    <x v="1"/>
    <s v="B"/>
    <s v="Ceph. 4. Gen."/>
    <s v="Cefquinom"/>
    <n v="9.6983114035247758E-2"/>
  </r>
  <r>
    <n v="1"/>
    <n v="14"/>
    <n v="4"/>
    <n v="1"/>
    <s v="FQ-1"/>
    <n v="2024"/>
    <x v="0"/>
    <x v="3"/>
    <x v="1"/>
    <s v="B"/>
    <s v="Fluorchinolone"/>
    <s v="Danofloxacin"/>
    <n v="1.0679569217634001E-2"/>
  </r>
  <r>
    <n v="1"/>
    <n v="14"/>
    <n v="4"/>
    <n v="1"/>
    <s v="FQ-3"/>
    <n v="2024"/>
    <x v="0"/>
    <x v="3"/>
    <x v="1"/>
    <s v="B"/>
    <s v="Fluorchinolone"/>
    <s v="Enrofloxacin"/>
    <n v="0.40247260266666668"/>
  </r>
  <r>
    <n v="1"/>
    <n v="14"/>
    <n v="4"/>
    <n v="1"/>
    <s v="FQ-5"/>
    <n v="2024"/>
    <x v="0"/>
    <x v="3"/>
    <x v="1"/>
    <s v="B"/>
    <s v="Fluorchinolone"/>
    <s v="Marbofloxacin"/>
    <n v="0.37085942700000002"/>
  </r>
  <r>
    <n v="1"/>
    <n v="14"/>
    <n v="4"/>
    <n v="1"/>
    <s v="PP-2"/>
    <n v="2024"/>
    <x v="0"/>
    <x v="3"/>
    <x v="1"/>
    <s v="B"/>
    <s v="Polypeptid-AB"/>
    <s v="Colistin"/>
    <n v="4.2329999999999999E-4"/>
  </r>
  <r>
    <n v="1"/>
    <n v="14"/>
    <n v="4"/>
    <n v="1"/>
    <s v="AG-3"/>
    <n v="2024"/>
    <x v="0"/>
    <x v="3"/>
    <x v="1"/>
    <s v="C"/>
    <s v="Aminoglykoside"/>
    <s v="Dihydrostreptomycin"/>
    <n v="5.0838068451456532E-2"/>
  </r>
  <r>
    <n v="1"/>
    <n v="14"/>
    <n v="4"/>
    <n v="1"/>
    <s v="AG-4"/>
    <n v="2024"/>
    <x v="0"/>
    <x v="3"/>
    <x v="1"/>
    <s v="C"/>
    <s v="Aminoglykoside"/>
    <s v="Framycetin"/>
    <n v="0.15543452399999999"/>
  </r>
  <r>
    <n v="1"/>
    <n v="14"/>
    <n v="4"/>
    <n v="1"/>
    <s v="AG-5"/>
    <n v="2024"/>
    <x v="0"/>
    <x v="3"/>
    <x v="1"/>
    <s v="C"/>
    <s v="Aminoglykoside"/>
    <s v="Gentamicin"/>
    <n v="1.8051959999999999E-2"/>
  </r>
  <r>
    <n v="1"/>
    <n v="14"/>
    <n v="4"/>
    <n v="1"/>
    <s v="AG-6"/>
    <n v="2024"/>
    <x v="0"/>
    <x v="3"/>
    <x v="1"/>
    <s v="C"/>
    <s v="Aminoglykoside"/>
    <s v="Kanamycin"/>
    <n v="0.1362092705048733"/>
  </r>
  <r>
    <n v="1"/>
    <n v="14"/>
    <n v="4"/>
    <n v="1"/>
    <s v="AG-7"/>
    <n v="2024"/>
    <x v="0"/>
    <x v="3"/>
    <x v="1"/>
    <s v="C"/>
    <s v="Aminoglykoside"/>
    <s v="Neomycin"/>
    <n v="0.29170927393155555"/>
  </r>
  <r>
    <n v="1"/>
    <n v="14"/>
    <n v="4"/>
    <n v="1"/>
    <s v="AG-8"/>
    <n v="2024"/>
    <x v="0"/>
    <x v="3"/>
    <x v="1"/>
    <s v="C"/>
    <s v="Aminoglykoside"/>
    <s v="Paromomycin"/>
    <n v="0.10506832666666667"/>
  </r>
  <r>
    <n v="1"/>
    <n v="14"/>
    <n v="4"/>
    <n v="1"/>
    <s v="C1-3"/>
    <n v="2024"/>
    <x v="0"/>
    <x v="3"/>
    <x v="1"/>
    <s v="C"/>
    <s v="Ceph. 1. Gen."/>
    <s v="Cefalexin"/>
    <n v="0.46863955526703843"/>
  </r>
  <r>
    <n v="1"/>
    <n v="14"/>
    <n v="4"/>
    <n v="1"/>
    <s v="C1-4"/>
    <n v="2024"/>
    <x v="0"/>
    <x v="3"/>
    <x v="1"/>
    <s v="C"/>
    <s v="Ceph. 1. Gen."/>
    <s v="Cefalonium"/>
    <n v="3.9717209522260002E-2"/>
  </r>
  <r>
    <n v="1"/>
    <n v="14"/>
    <n v="4"/>
    <n v="1"/>
    <s v="C1-6"/>
    <n v="2024"/>
    <x v="0"/>
    <x v="3"/>
    <x v="1"/>
    <s v="C"/>
    <s v="Ceph. 1. Gen."/>
    <s v="Cefapirin"/>
    <n v="0.31234707795764738"/>
  </r>
  <r>
    <n v="1"/>
    <n v="14"/>
    <n v="4"/>
    <n v="1"/>
    <s v="FE-2"/>
    <n v="2024"/>
    <x v="0"/>
    <x v="3"/>
    <x v="1"/>
    <s v="C"/>
    <s v="Fenicole"/>
    <s v="Florfenicol"/>
    <n v="4.6027132999999998E-2"/>
  </r>
  <r>
    <n v="1"/>
    <n v="14"/>
    <n v="4"/>
    <n v="1"/>
    <s v="FE-3"/>
    <n v="2024"/>
    <x v="0"/>
    <x v="3"/>
    <x v="1"/>
    <s v="C"/>
    <s v="Fenicole"/>
    <s v="Thiamphenicol"/>
    <n v="1.5333854999999999E-3"/>
  </r>
  <r>
    <n v="1"/>
    <n v="14"/>
    <n v="4"/>
    <n v="1"/>
    <s v="LI-2"/>
    <n v="2024"/>
    <x v="0"/>
    <x v="3"/>
    <x v="1"/>
    <s v="C"/>
    <s v="Lincosamide"/>
    <s v="Lincomycin"/>
    <n v="7.6155844821637203E-2"/>
  </r>
  <r>
    <n v="1"/>
    <n v="14"/>
    <n v="4"/>
    <n v="1"/>
    <s v="LI-3"/>
    <n v="2024"/>
    <x v="0"/>
    <x v="3"/>
    <x v="1"/>
    <s v="C"/>
    <s v="Lincosamide"/>
    <s v="Pirlimycin"/>
    <n v="2.2399999999999999E-5"/>
  </r>
  <r>
    <n v="1"/>
    <n v="14"/>
    <n v="4"/>
    <n v="1"/>
    <s v="MA-2"/>
    <n v="2024"/>
    <x v="0"/>
    <x v="3"/>
    <x v="1"/>
    <s v="C"/>
    <s v="Makrolide"/>
    <s v="Gamithromycin"/>
    <n v="3.0000000000000001E-5"/>
  </r>
  <r>
    <n v="1"/>
    <n v="14"/>
    <n v="4"/>
    <n v="1"/>
    <s v="MA-5"/>
    <n v="2024"/>
    <x v="0"/>
    <x v="3"/>
    <x v="1"/>
    <s v="C"/>
    <s v="Makrolide"/>
    <s v="Tildipirosin"/>
    <n v="1.6789999999999999E-4"/>
  </r>
  <r>
    <n v="1"/>
    <n v="14"/>
    <n v="4"/>
    <n v="1"/>
    <s v="MA-6"/>
    <n v="2024"/>
    <x v="0"/>
    <x v="3"/>
    <x v="1"/>
    <s v="C"/>
    <s v="Makrolide"/>
    <s v="Tilmicosin"/>
    <n v="1.7260709509999998E-3"/>
  </r>
  <r>
    <n v="1"/>
    <n v="14"/>
    <n v="4"/>
    <n v="1"/>
    <s v="MA-7"/>
    <n v="2024"/>
    <x v="0"/>
    <x v="3"/>
    <x v="1"/>
    <s v="C"/>
    <s v="Makrolide"/>
    <s v="Tulathromycin"/>
    <n v="3.1027525E-3"/>
  </r>
  <r>
    <n v="1"/>
    <n v="14"/>
    <n v="4"/>
    <n v="1"/>
    <s v="MA-8"/>
    <n v="2024"/>
    <x v="0"/>
    <x v="3"/>
    <x v="1"/>
    <s v="C"/>
    <s v="Makrolide"/>
    <s v="Tylosin"/>
    <n v="0.48622400733333332"/>
  </r>
  <r>
    <n v="1"/>
    <n v="14"/>
    <n v="4"/>
    <n v="1"/>
    <s v="AG-9"/>
    <n v="2024"/>
    <x v="0"/>
    <x v="3"/>
    <x v="1"/>
    <s v="D"/>
    <s v="Aminoglykoside"/>
    <s v="Spectinomycin"/>
    <n v="7.6072299357599991E-3"/>
  </r>
  <r>
    <n v="1"/>
    <n v="14"/>
    <n v="4"/>
    <n v="1"/>
    <s v="FA-1"/>
    <n v="2024"/>
    <x v="0"/>
    <x v="3"/>
    <x v="1"/>
    <s v="D"/>
    <s v="Folsäureantag."/>
    <s v="Trimethoprim"/>
    <n v="0.80242264945333341"/>
  </r>
  <r>
    <n v="1"/>
    <n v="14"/>
    <n v="4"/>
    <n v="1"/>
    <s v="PC-1"/>
    <n v="2024"/>
    <x v="0"/>
    <x v="3"/>
    <x v="1"/>
    <s v="D"/>
    <s v="Penicilline"/>
    <s v="Amoxicillin"/>
    <n v="15.84314920208201"/>
  </r>
  <r>
    <n v="1"/>
    <n v="14"/>
    <n v="4"/>
    <n v="1"/>
    <s v="PC-2"/>
    <n v="2024"/>
    <x v="0"/>
    <x v="3"/>
    <x v="1"/>
    <s v="D"/>
    <s v="Penicilline"/>
    <s v="Ampicillin"/>
    <n v="1.1703131376939201E-2"/>
  </r>
  <r>
    <n v="1"/>
    <n v="14"/>
    <n v="4"/>
    <n v="1"/>
    <s v="PC-3"/>
    <n v="2024"/>
    <x v="0"/>
    <x v="3"/>
    <x v="1"/>
    <s v="D"/>
    <s v="Penicilline"/>
    <s v="Benzylpenicillin"/>
    <n v="7.7329480335712901"/>
  </r>
  <r>
    <n v="1"/>
    <n v="14"/>
    <n v="4"/>
    <n v="1"/>
    <s v="PC-4"/>
    <n v="2024"/>
    <x v="0"/>
    <x v="3"/>
    <x v="1"/>
    <s v="D"/>
    <s v="Penicilline"/>
    <s v="Cloxacillin"/>
    <n v="1.9798402053816142"/>
  </r>
  <r>
    <n v="1"/>
    <n v="14"/>
    <n v="4"/>
    <n v="1"/>
    <s v="PC-7"/>
    <n v="2024"/>
    <x v="0"/>
    <x v="3"/>
    <x v="1"/>
    <s v="D"/>
    <s v="Penicilline"/>
    <s v="Nafcillin"/>
    <n v="4.2005691938880006E-2"/>
  </r>
  <r>
    <n v="1"/>
    <n v="14"/>
    <n v="4"/>
    <n v="1"/>
    <s v="PC-8"/>
    <n v="2024"/>
    <x v="0"/>
    <x v="3"/>
    <x v="1"/>
    <s v="D"/>
    <s v="Penicilline"/>
    <s v="Oxacillin"/>
    <n v="4.2093397799999997E-5"/>
  </r>
  <r>
    <n v="1"/>
    <n v="14"/>
    <n v="4"/>
    <n v="1"/>
    <s v="SU-5"/>
    <n v="2024"/>
    <x v="0"/>
    <x v="3"/>
    <x v="1"/>
    <s v="D"/>
    <s v="Sulfonamide"/>
    <s v="Sulfadiazin"/>
    <n v="1.2279499807395555"/>
  </r>
  <r>
    <n v="1"/>
    <n v="14"/>
    <n v="4"/>
    <n v="1"/>
    <s v="SU-6"/>
    <n v="2024"/>
    <x v="0"/>
    <x v="3"/>
    <x v="1"/>
    <s v="D"/>
    <s v="Sulfonamide"/>
    <s v="Sulfadimethoxin"/>
    <n v="8.8283974799999998E-3"/>
  </r>
  <r>
    <n v="1"/>
    <n v="14"/>
    <n v="4"/>
    <n v="1"/>
    <s v="SU-7"/>
    <n v="2024"/>
    <x v="0"/>
    <x v="3"/>
    <x v="1"/>
    <s v="D"/>
    <s v="Sulfonamide"/>
    <s v="Sulfadimidin"/>
    <n v="0.90829982280882005"/>
  </r>
  <r>
    <n v="1"/>
    <n v="14"/>
    <n v="4"/>
    <n v="1"/>
    <s v="SU-8"/>
    <n v="2024"/>
    <x v="0"/>
    <x v="3"/>
    <x v="1"/>
    <s v="D"/>
    <s v="Sulfonamide"/>
    <s v="Sulfadoxin"/>
    <n v="1.890034888"/>
  </r>
  <r>
    <n v="1"/>
    <n v="14"/>
    <n v="4"/>
    <n v="1"/>
    <s v="SU-20"/>
    <n v="2024"/>
    <x v="0"/>
    <x v="3"/>
    <x v="1"/>
    <s v="D"/>
    <s v="Sulfonamide"/>
    <s v="Sulfathiazol"/>
    <n v="7.8574999999999999E-4"/>
  </r>
  <r>
    <n v="1"/>
    <n v="14"/>
    <n v="4"/>
    <n v="1"/>
    <s v="TC-1"/>
    <n v="2024"/>
    <x v="0"/>
    <x v="3"/>
    <x v="1"/>
    <s v="D"/>
    <s v="Tetrazykline"/>
    <s v="Chlortetracyclin"/>
    <n v="0.16187400015286615"/>
  </r>
  <r>
    <n v="1"/>
    <n v="14"/>
    <n v="4"/>
    <n v="1"/>
    <s v="TC-3"/>
    <n v="2024"/>
    <x v="0"/>
    <x v="3"/>
    <x v="1"/>
    <s v="D"/>
    <s v="Tetrazykline"/>
    <s v="Oxytetracyclin"/>
    <n v="0.92863344021201211"/>
  </r>
  <r>
    <n v="1"/>
    <n v="14"/>
    <n v="4"/>
    <n v="1"/>
    <s v="TC-4"/>
    <n v="2024"/>
    <x v="0"/>
    <x v="3"/>
    <x v="1"/>
    <s v="D"/>
    <s v="Tetrazykline"/>
    <s v="Tetracyclin"/>
    <n v="1.449455096096"/>
  </r>
  <r>
    <n v="1"/>
    <n v="101"/>
    <n v="5"/>
    <n v="0"/>
    <s v="C3-3"/>
    <n v="2024"/>
    <x v="0"/>
    <x v="4"/>
    <x v="0"/>
    <s v="B"/>
    <s v="Ceph. 3. Gen."/>
    <s v="Ceftiofur"/>
    <n v="1.0825797270600001E-4"/>
  </r>
  <r>
    <n v="1"/>
    <n v="101"/>
    <n v="5"/>
    <n v="0"/>
    <s v="C4-1"/>
    <n v="2024"/>
    <x v="0"/>
    <x v="4"/>
    <x v="0"/>
    <s v="B"/>
    <s v="Ceph. 4. Gen."/>
    <s v="Cefquinom"/>
    <n v="2.5649596100000003E-5"/>
  </r>
  <r>
    <n v="1"/>
    <n v="101"/>
    <n v="5"/>
    <n v="0"/>
    <s v="FQ-1"/>
    <n v="2024"/>
    <x v="0"/>
    <x v="4"/>
    <x v="0"/>
    <s v="B"/>
    <s v="Fluorchinolone"/>
    <s v="Danofloxacin"/>
    <n v="1.4319162282000001E-4"/>
  </r>
  <r>
    <n v="1"/>
    <n v="101"/>
    <n v="5"/>
    <n v="0"/>
    <s v="FQ-3"/>
    <n v="2024"/>
    <x v="0"/>
    <x v="4"/>
    <x v="0"/>
    <s v="B"/>
    <s v="Fluorchinolone"/>
    <s v="Enrofloxacin"/>
    <n v="2.8315000000000002E-4"/>
  </r>
  <r>
    <n v="1"/>
    <n v="101"/>
    <n v="5"/>
    <n v="0"/>
    <s v="FQ-5"/>
    <n v="2024"/>
    <x v="0"/>
    <x v="4"/>
    <x v="0"/>
    <s v="B"/>
    <s v="Fluorchinolone"/>
    <s v="Marbofloxacin"/>
    <n v="7.161E-4"/>
  </r>
  <r>
    <n v="1"/>
    <n v="101"/>
    <n v="5"/>
    <n v="0"/>
    <s v="PP-2"/>
    <n v="2024"/>
    <x v="0"/>
    <x v="4"/>
    <x v="0"/>
    <s v="B"/>
    <s v="Polypeptid-AB"/>
    <s v="Colistin"/>
    <n v="1.1843999999999999E-3"/>
  </r>
  <r>
    <n v="1"/>
    <n v="101"/>
    <n v="5"/>
    <n v="0"/>
    <s v="AG-3"/>
    <n v="2024"/>
    <x v="0"/>
    <x v="4"/>
    <x v="0"/>
    <s v="C"/>
    <s v="Aminoglykoside"/>
    <s v="Dihydrostreptomycin"/>
    <n v="1.19517468E-5"/>
  </r>
  <r>
    <n v="1"/>
    <n v="101"/>
    <n v="5"/>
    <n v="0"/>
    <s v="AG-4"/>
    <n v="2024"/>
    <x v="0"/>
    <x v="4"/>
    <x v="0"/>
    <s v="C"/>
    <s v="Aminoglykoside"/>
    <s v="Framycetin"/>
    <n v="4.1199999999999999E-5"/>
  </r>
  <r>
    <n v="1"/>
    <n v="101"/>
    <n v="5"/>
    <n v="0"/>
    <s v="AG-5"/>
    <n v="2024"/>
    <x v="0"/>
    <x v="4"/>
    <x v="0"/>
    <s v="C"/>
    <s v="Aminoglykoside"/>
    <s v="Gentamicin"/>
    <n v="1.36E-4"/>
  </r>
  <r>
    <n v="1"/>
    <n v="101"/>
    <n v="5"/>
    <n v="0"/>
    <s v="AG-6"/>
    <n v="2024"/>
    <x v="0"/>
    <x v="4"/>
    <x v="0"/>
    <s v="C"/>
    <s v="Aminoglykoside"/>
    <s v="Kanamycin"/>
    <n v="2.4676953E-6"/>
  </r>
  <r>
    <n v="1"/>
    <n v="101"/>
    <n v="5"/>
    <n v="0"/>
    <s v="AG-7"/>
    <n v="2024"/>
    <x v="0"/>
    <x v="4"/>
    <x v="0"/>
    <s v="C"/>
    <s v="Aminoglykoside"/>
    <s v="Neomycin"/>
    <n v="1.4455E-3"/>
  </r>
  <r>
    <n v="1"/>
    <n v="101"/>
    <n v="5"/>
    <n v="0"/>
    <s v="AG-8"/>
    <n v="2024"/>
    <x v="0"/>
    <x v="4"/>
    <x v="0"/>
    <s v="C"/>
    <s v="Aminoglykoside"/>
    <s v="Paromomycin"/>
    <n v="2.0000000000000001E-4"/>
  </r>
  <r>
    <n v="1"/>
    <n v="101"/>
    <n v="5"/>
    <n v="0"/>
    <s v="C1-3"/>
    <n v="2024"/>
    <x v="0"/>
    <x v="4"/>
    <x v="0"/>
    <s v="C"/>
    <s v="Ceph. 1. Gen."/>
    <s v="Cefalexin"/>
    <n v="4.5918809999999997E-6"/>
  </r>
  <r>
    <n v="1"/>
    <n v="101"/>
    <n v="5"/>
    <n v="0"/>
    <s v="C1-6"/>
    <n v="2024"/>
    <x v="0"/>
    <x v="4"/>
    <x v="0"/>
    <s v="C"/>
    <s v="Ceph. 1. Gen."/>
    <s v="Cefapirin"/>
    <n v="3.1600415743157893E-5"/>
  </r>
  <r>
    <n v="1"/>
    <n v="101"/>
    <n v="5"/>
    <n v="0"/>
    <s v="FE-2"/>
    <n v="2024"/>
    <x v="0"/>
    <x v="4"/>
    <x v="0"/>
    <s v="C"/>
    <s v="Fenicole"/>
    <s v="Florfenicol"/>
    <n v="3.0439899999999999E-2"/>
  </r>
  <r>
    <n v="1"/>
    <n v="101"/>
    <n v="5"/>
    <n v="0"/>
    <s v="LI-2"/>
    <n v="2024"/>
    <x v="0"/>
    <x v="4"/>
    <x v="0"/>
    <s v="C"/>
    <s v="Lincosamide"/>
    <s v="Lincomycin"/>
    <n v="8.459671752E-5"/>
  </r>
  <r>
    <n v="1"/>
    <n v="101"/>
    <n v="5"/>
    <n v="0"/>
    <s v="MA-2"/>
    <n v="2024"/>
    <x v="0"/>
    <x v="4"/>
    <x v="0"/>
    <s v="C"/>
    <s v="Makrolide"/>
    <s v="Gamithromycin"/>
    <n v="3.7263000000000001E-3"/>
  </r>
  <r>
    <n v="1"/>
    <n v="101"/>
    <n v="5"/>
    <n v="0"/>
    <s v="MA-5"/>
    <n v="2024"/>
    <x v="0"/>
    <x v="4"/>
    <x v="0"/>
    <s v="C"/>
    <s v="Makrolide"/>
    <s v="Tildipirosin"/>
    <n v="8.3134799999999998E-4"/>
  </r>
  <r>
    <n v="1"/>
    <n v="101"/>
    <n v="5"/>
    <n v="0"/>
    <s v="MA-6"/>
    <n v="2024"/>
    <x v="0"/>
    <x v="4"/>
    <x v="0"/>
    <s v="C"/>
    <s v="Makrolide"/>
    <s v="Tilmicosin"/>
    <n v="8.1749999999999995E-5"/>
  </r>
  <r>
    <n v="1"/>
    <n v="101"/>
    <n v="5"/>
    <n v="0"/>
    <s v="MA-7"/>
    <n v="2024"/>
    <x v="0"/>
    <x v="4"/>
    <x v="0"/>
    <s v="C"/>
    <s v="Makrolide"/>
    <s v="Tulathromycin"/>
    <n v="2.2234009999999998E-2"/>
  </r>
  <r>
    <n v="1"/>
    <n v="101"/>
    <n v="5"/>
    <n v="0"/>
    <s v="MA-8"/>
    <n v="2024"/>
    <x v="0"/>
    <x v="4"/>
    <x v="0"/>
    <s v="C"/>
    <s v="Makrolide"/>
    <s v="Tylosin"/>
    <n v="2.432E-4"/>
  </r>
  <r>
    <n v="1"/>
    <n v="101"/>
    <n v="5"/>
    <n v="0"/>
    <s v="AG-9"/>
    <n v="2024"/>
    <x v="0"/>
    <x v="4"/>
    <x v="0"/>
    <s v="D"/>
    <s v="Aminoglykoside"/>
    <s v="Spectinomycin"/>
    <n v="1.6920622655999999E-4"/>
  </r>
  <r>
    <n v="1"/>
    <n v="101"/>
    <n v="5"/>
    <n v="0"/>
    <s v="FA-1"/>
    <n v="2024"/>
    <x v="0"/>
    <x v="4"/>
    <x v="0"/>
    <s v="D"/>
    <s v="Folsäureantag."/>
    <s v="Trimethoprim"/>
    <n v="2.98226E-3"/>
  </r>
  <r>
    <n v="1"/>
    <n v="101"/>
    <n v="5"/>
    <n v="0"/>
    <s v="PC-1"/>
    <n v="2024"/>
    <x v="0"/>
    <x v="4"/>
    <x v="0"/>
    <s v="D"/>
    <s v="Penicilline"/>
    <s v="Amoxicillin"/>
    <n v="5.2984636876636897E-2"/>
  </r>
  <r>
    <n v="1"/>
    <n v="101"/>
    <n v="5"/>
    <n v="0"/>
    <s v="PC-3"/>
    <n v="2024"/>
    <x v="0"/>
    <x v="4"/>
    <x v="0"/>
    <s v="D"/>
    <s v="Penicilline"/>
    <s v="Benzylpenicillin"/>
    <n v="1.1527219819757548E-2"/>
  </r>
  <r>
    <n v="1"/>
    <n v="101"/>
    <n v="5"/>
    <n v="0"/>
    <s v="PC-4"/>
    <n v="2024"/>
    <x v="0"/>
    <x v="4"/>
    <x v="0"/>
    <s v="D"/>
    <s v="Penicilline"/>
    <s v="Cloxacillin"/>
    <n v="1.3251416290399999E-3"/>
  </r>
  <r>
    <n v="1"/>
    <n v="101"/>
    <n v="5"/>
    <n v="0"/>
    <s v="SU-5"/>
    <n v="2024"/>
    <x v="0"/>
    <x v="4"/>
    <x v="0"/>
    <s v="D"/>
    <s v="Sulfonamide"/>
    <s v="Sulfadiazin"/>
    <n v="3.4990793599999999E-3"/>
  </r>
  <r>
    <n v="1"/>
    <n v="101"/>
    <n v="5"/>
    <n v="0"/>
    <s v="SU-6"/>
    <n v="2024"/>
    <x v="0"/>
    <x v="4"/>
    <x v="0"/>
    <s v="D"/>
    <s v="Sulfonamide"/>
    <s v="Sulfadimethoxin"/>
    <n v="4.8275000000000002E-3"/>
  </r>
  <r>
    <n v="1"/>
    <n v="101"/>
    <n v="5"/>
    <n v="0"/>
    <s v="SU-7"/>
    <n v="2024"/>
    <x v="0"/>
    <x v="4"/>
    <x v="0"/>
    <s v="D"/>
    <s v="Sulfonamide"/>
    <s v="Sulfadimidin"/>
    <n v="1.76963030108E-2"/>
  </r>
  <r>
    <n v="1"/>
    <n v="101"/>
    <n v="5"/>
    <n v="0"/>
    <s v="SU-8"/>
    <n v="2024"/>
    <x v="0"/>
    <x v="4"/>
    <x v="0"/>
    <s v="D"/>
    <s v="Sulfonamide"/>
    <s v="Sulfadoxin"/>
    <n v="5.9579999999999995E-4"/>
  </r>
  <r>
    <n v="1"/>
    <n v="101"/>
    <n v="5"/>
    <n v="0"/>
    <s v="TC-1"/>
    <n v="2024"/>
    <x v="0"/>
    <x v="4"/>
    <x v="0"/>
    <s v="D"/>
    <s v="Tetrazykline"/>
    <s v="Chlortetracyclin"/>
    <n v="4.5106932824177777E-2"/>
  </r>
  <r>
    <n v="1"/>
    <n v="101"/>
    <n v="5"/>
    <n v="0"/>
    <s v="TC-2"/>
    <n v="2024"/>
    <x v="0"/>
    <x v="4"/>
    <x v="0"/>
    <s v="D"/>
    <s v="Tetrazykline"/>
    <s v="Doxycyclin"/>
    <n v="5.6322500000000001E-3"/>
  </r>
  <r>
    <n v="1"/>
    <n v="101"/>
    <n v="5"/>
    <n v="0"/>
    <s v="TC-3"/>
    <n v="2024"/>
    <x v="0"/>
    <x v="4"/>
    <x v="0"/>
    <s v="D"/>
    <s v="Tetrazykline"/>
    <s v="Oxytetracyclin"/>
    <n v="8.8738903479200007E-3"/>
  </r>
  <r>
    <n v="1"/>
    <n v="101"/>
    <n v="5"/>
    <n v="0"/>
    <s v="TC-4"/>
    <n v="2024"/>
    <x v="0"/>
    <x v="4"/>
    <x v="0"/>
    <s v="D"/>
    <s v="Tetrazykline"/>
    <s v="Tetracyclin"/>
    <n v="1.9334264000000002E-3"/>
  </r>
  <r>
    <n v="1"/>
    <n v="23"/>
    <n v="6"/>
    <n v="0"/>
    <s v="C3-1"/>
    <n v="2024"/>
    <x v="0"/>
    <x v="5"/>
    <x v="0"/>
    <s v="B"/>
    <s v="Ceph. 3. Gen."/>
    <s v="Cefoperazon"/>
    <n v="3.2304444480000003E-6"/>
  </r>
  <r>
    <n v="1"/>
    <n v="23"/>
    <n v="6"/>
    <n v="0"/>
    <s v="C3-3"/>
    <n v="2024"/>
    <x v="0"/>
    <x v="5"/>
    <x v="0"/>
    <s v="B"/>
    <s v="Ceph. 3. Gen."/>
    <s v="Ceftiofur"/>
    <n v="2.1602438333434993E-2"/>
  </r>
  <r>
    <n v="1"/>
    <n v="23"/>
    <n v="6"/>
    <n v="0"/>
    <s v="C4-1"/>
    <n v="2024"/>
    <x v="0"/>
    <x v="5"/>
    <x v="0"/>
    <s v="B"/>
    <s v="Ceph. 4. Gen."/>
    <s v="Cefquinom"/>
    <n v="2.1542000035007502E-3"/>
  </r>
  <r>
    <n v="1"/>
    <n v="23"/>
    <n v="6"/>
    <n v="0"/>
    <s v="FQ-1"/>
    <n v="2024"/>
    <x v="0"/>
    <x v="5"/>
    <x v="0"/>
    <s v="B"/>
    <s v="Fluorchinolone"/>
    <s v="Danofloxacin"/>
    <n v="3.57782481267E-4"/>
  </r>
  <r>
    <n v="1"/>
    <n v="23"/>
    <n v="6"/>
    <n v="0"/>
    <s v="FQ-3"/>
    <n v="2024"/>
    <x v="0"/>
    <x v="5"/>
    <x v="0"/>
    <s v="B"/>
    <s v="Fluorchinolone"/>
    <s v="Enrofloxacin"/>
    <n v="1.1240679999999999E-2"/>
  </r>
  <r>
    <n v="1"/>
    <n v="23"/>
    <n v="6"/>
    <n v="0"/>
    <s v="FQ-5"/>
    <n v="2024"/>
    <x v="0"/>
    <x v="5"/>
    <x v="0"/>
    <s v="B"/>
    <s v="Fluorchinolone"/>
    <s v="Marbofloxacin"/>
    <n v="1.0547735000000001E-2"/>
  </r>
  <r>
    <n v="1"/>
    <n v="23"/>
    <n v="6"/>
    <n v="0"/>
    <s v="PP-2"/>
    <n v="2024"/>
    <x v="0"/>
    <x v="5"/>
    <x v="0"/>
    <s v="B"/>
    <s v="Polypeptid-AB"/>
    <s v="Colistin"/>
    <n v="1.3244E-4"/>
  </r>
  <r>
    <n v="1"/>
    <n v="23"/>
    <n v="6"/>
    <n v="0"/>
    <s v="AG-3"/>
    <n v="2024"/>
    <x v="0"/>
    <x v="5"/>
    <x v="0"/>
    <s v="C"/>
    <s v="Aminoglykoside"/>
    <s v="Dihydrostreptomycin"/>
    <n v="4.7944834300533328E-3"/>
  </r>
  <r>
    <n v="1"/>
    <n v="23"/>
    <n v="6"/>
    <n v="0"/>
    <s v="AG-4"/>
    <n v="2024"/>
    <x v="0"/>
    <x v="5"/>
    <x v="0"/>
    <s v="C"/>
    <s v="Aminoglykoside"/>
    <s v="Framycetin"/>
    <n v="8.3093999999999996E-4"/>
  </r>
  <r>
    <n v="1"/>
    <n v="23"/>
    <n v="6"/>
    <n v="0"/>
    <s v="AG-5"/>
    <n v="2024"/>
    <x v="0"/>
    <x v="5"/>
    <x v="0"/>
    <s v="C"/>
    <s v="Aminoglykoside"/>
    <s v="Gentamicin"/>
    <n v="6.5631049999999996E-3"/>
  </r>
  <r>
    <n v="1"/>
    <n v="23"/>
    <n v="6"/>
    <n v="0"/>
    <s v="AG-6"/>
    <n v="2024"/>
    <x v="0"/>
    <x v="5"/>
    <x v="0"/>
    <s v="C"/>
    <s v="Aminoglykoside"/>
    <s v="Kanamycin"/>
    <n v="6.0125932440000006E-4"/>
  </r>
  <r>
    <n v="1"/>
    <n v="23"/>
    <n v="6"/>
    <n v="0"/>
    <s v="AG-7"/>
    <n v="2024"/>
    <x v="0"/>
    <x v="5"/>
    <x v="0"/>
    <s v="C"/>
    <s v="Aminoglykoside"/>
    <s v="Neomycin"/>
    <n v="2.6103283800000002E-2"/>
  </r>
  <r>
    <n v="1"/>
    <n v="23"/>
    <n v="6"/>
    <n v="0"/>
    <s v="AG-8"/>
    <n v="2024"/>
    <x v="0"/>
    <x v="5"/>
    <x v="0"/>
    <s v="C"/>
    <s v="Aminoglykoside"/>
    <s v="Paromomycin"/>
    <n v="4.0339100000000003E-2"/>
  </r>
  <r>
    <n v="1"/>
    <n v="23"/>
    <n v="6"/>
    <n v="0"/>
    <s v="C1-3"/>
    <n v="2024"/>
    <x v="0"/>
    <x v="5"/>
    <x v="0"/>
    <s v="C"/>
    <s v="Ceph. 1. Gen."/>
    <s v="Cefalexin"/>
    <n v="1.4577334516399998E-3"/>
  </r>
  <r>
    <n v="1"/>
    <n v="23"/>
    <n v="6"/>
    <n v="0"/>
    <s v="C1-4"/>
    <n v="2024"/>
    <x v="0"/>
    <x v="5"/>
    <x v="0"/>
    <s v="C"/>
    <s v="Ceph. 1. Gen."/>
    <s v="Cefalonium"/>
    <n v="1.6130321882666668E-4"/>
  </r>
  <r>
    <n v="1"/>
    <n v="23"/>
    <n v="6"/>
    <n v="0"/>
    <s v="C1-6"/>
    <n v="2024"/>
    <x v="0"/>
    <x v="5"/>
    <x v="0"/>
    <s v="C"/>
    <s v="Ceph. 1. Gen."/>
    <s v="Cefapirin"/>
    <n v="1.4479988180271578E-3"/>
  </r>
  <r>
    <n v="1"/>
    <n v="23"/>
    <n v="6"/>
    <n v="0"/>
    <s v="FE-2"/>
    <n v="2024"/>
    <x v="0"/>
    <x v="5"/>
    <x v="0"/>
    <s v="C"/>
    <s v="Fenicole"/>
    <s v="Florfenicol"/>
    <n v="9.8530001000000006E-2"/>
  </r>
  <r>
    <n v="1"/>
    <n v="23"/>
    <n v="6"/>
    <n v="0"/>
    <s v="FE-3"/>
    <n v="2024"/>
    <x v="0"/>
    <x v="5"/>
    <x v="0"/>
    <s v="C"/>
    <s v="Fenicole"/>
    <s v="Thiamphenicol"/>
    <n v="2.2683149999999999E-4"/>
  </r>
  <r>
    <n v="1"/>
    <n v="23"/>
    <n v="6"/>
    <n v="0"/>
    <s v="LI-2"/>
    <n v="2024"/>
    <x v="0"/>
    <x v="5"/>
    <x v="0"/>
    <s v="C"/>
    <s v="Lincosamide"/>
    <s v="Lincomycin"/>
    <n v="9.9949217939800002E-3"/>
  </r>
  <r>
    <n v="1"/>
    <n v="23"/>
    <n v="6"/>
    <n v="0"/>
    <s v="MA-2"/>
    <n v="2024"/>
    <x v="0"/>
    <x v="5"/>
    <x v="0"/>
    <s v="C"/>
    <s v="Makrolide"/>
    <s v="Gamithromycin"/>
    <n v="6.0637500000000003E-4"/>
  </r>
  <r>
    <n v="1"/>
    <n v="23"/>
    <n v="6"/>
    <n v="0"/>
    <s v="MA-5"/>
    <n v="2024"/>
    <x v="0"/>
    <x v="5"/>
    <x v="0"/>
    <s v="C"/>
    <s v="Makrolide"/>
    <s v="Tildipirosin"/>
    <n v="2.1258900000000001E-3"/>
  </r>
  <r>
    <n v="1"/>
    <n v="23"/>
    <n v="6"/>
    <n v="0"/>
    <s v="MA-6"/>
    <n v="2024"/>
    <x v="0"/>
    <x v="5"/>
    <x v="0"/>
    <s v="C"/>
    <s v="Makrolide"/>
    <s v="Tilmicosin"/>
    <n v="7.3665000000000004E-4"/>
  </r>
  <r>
    <n v="1"/>
    <n v="23"/>
    <n v="6"/>
    <n v="0"/>
    <s v="MA-7"/>
    <n v="2024"/>
    <x v="0"/>
    <x v="5"/>
    <x v="0"/>
    <s v="C"/>
    <s v="Makrolide"/>
    <s v="Tulathromycin"/>
    <n v="2.067108366666667E-2"/>
  </r>
  <r>
    <n v="1"/>
    <n v="23"/>
    <n v="6"/>
    <n v="0"/>
    <s v="MA-8"/>
    <n v="2024"/>
    <x v="0"/>
    <x v="5"/>
    <x v="0"/>
    <s v="C"/>
    <s v="Makrolide"/>
    <s v="Tylosin"/>
    <n v="3.7406434000000002E-2"/>
  </r>
  <r>
    <n v="1"/>
    <n v="23"/>
    <n v="6"/>
    <n v="0"/>
    <s v="AG-9"/>
    <n v="2024"/>
    <x v="0"/>
    <x v="5"/>
    <x v="0"/>
    <s v="D"/>
    <s v="Aminoglykoside"/>
    <s v="Spectinomycin"/>
    <n v="5.9359882776E-3"/>
  </r>
  <r>
    <n v="1"/>
    <n v="23"/>
    <n v="6"/>
    <n v="0"/>
    <s v="FA-1"/>
    <n v="2024"/>
    <x v="0"/>
    <x v="5"/>
    <x v="0"/>
    <s v="D"/>
    <s v="Folsäureantag."/>
    <s v="Trimethoprim"/>
    <n v="4.4409064960000001E-2"/>
  </r>
  <r>
    <n v="1"/>
    <n v="23"/>
    <n v="6"/>
    <n v="0"/>
    <s v="PC-1"/>
    <n v="2024"/>
    <x v="0"/>
    <x v="5"/>
    <x v="0"/>
    <s v="D"/>
    <s v="Penicilline"/>
    <s v="Amoxicillin"/>
    <n v="1.0335492601793808"/>
  </r>
  <r>
    <n v="1"/>
    <n v="23"/>
    <n v="6"/>
    <n v="0"/>
    <s v="PC-2"/>
    <n v="2024"/>
    <x v="0"/>
    <x v="5"/>
    <x v="0"/>
    <s v="D"/>
    <s v="Penicilline"/>
    <s v="Ampicillin"/>
    <n v="1.1292386422800001E-3"/>
  </r>
  <r>
    <n v="1"/>
    <n v="23"/>
    <n v="6"/>
    <n v="0"/>
    <s v="PC-3"/>
    <n v="2024"/>
    <x v="0"/>
    <x v="5"/>
    <x v="0"/>
    <s v="D"/>
    <s v="Penicilline"/>
    <s v="Benzylpenicillin"/>
    <n v="0.38977046493843603"/>
  </r>
  <r>
    <n v="1"/>
    <n v="23"/>
    <n v="6"/>
    <n v="0"/>
    <s v="PC-4"/>
    <n v="2024"/>
    <x v="0"/>
    <x v="5"/>
    <x v="0"/>
    <s v="D"/>
    <s v="Penicilline"/>
    <s v="Cloxacillin"/>
    <n v="1.3842602788116335E-2"/>
  </r>
  <r>
    <n v="1"/>
    <n v="23"/>
    <n v="6"/>
    <n v="0"/>
    <s v="PC-7"/>
    <n v="2024"/>
    <x v="0"/>
    <x v="5"/>
    <x v="0"/>
    <s v="D"/>
    <s v="Penicilline"/>
    <s v="Nafcillin"/>
    <n v="3.6850363199999997E-4"/>
  </r>
  <r>
    <n v="1"/>
    <n v="23"/>
    <n v="6"/>
    <n v="0"/>
    <s v="SU-5"/>
    <n v="2024"/>
    <x v="0"/>
    <x v="5"/>
    <x v="0"/>
    <s v="D"/>
    <s v="Sulfonamide"/>
    <s v="Sulfadiazin"/>
    <n v="8.7656640706666664E-2"/>
  </r>
  <r>
    <n v="1"/>
    <n v="23"/>
    <n v="6"/>
    <n v="0"/>
    <s v="SU-6"/>
    <n v="2024"/>
    <x v="0"/>
    <x v="5"/>
    <x v="0"/>
    <s v="D"/>
    <s v="Sulfonamide"/>
    <s v="Sulfadimethoxin"/>
    <n v="4.7212354523965015E-2"/>
  </r>
  <r>
    <n v="1"/>
    <n v="23"/>
    <n v="6"/>
    <n v="0"/>
    <s v="SU-7"/>
    <n v="2024"/>
    <x v="0"/>
    <x v="5"/>
    <x v="0"/>
    <s v="D"/>
    <s v="Sulfonamide"/>
    <s v="Sulfadimidin"/>
    <n v="0.27607636106291999"/>
  </r>
  <r>
    <n v="1"/>
    <n v="23"/>
    <n v="6"/>
    <n v="0"/>
    <s v="SU-8"/>
    <n v="2024"/>
    <x v="0"/>
    <x v="5"/>
    <x v="0"/>
    <s v="D"/>
    <s v="Sulfonamide"/>
    <s v="Sulfadoxin"/>
    <n v="6.0146600000000001E-2"/>
  </r>
  <r>
    <n v="1"/>
    <n v="23"/>
    <n v="6"/>
    <n v="0"/>
    <s v="TC-1"/>
    <n v="2024"/>
    <x v="0"/>
    <x v="5"/>
    <x v="0"/>
    <s v="D"/>
    <s v="Tetrazykline"/>
    <s v="Chlortetracyclin"/>
    <n v="9.7071640262143002E-2"/>
  </r>
  <r>
    <n v="1"/>
    <n v="23"/>
    <n v="6"/>
    <n v="0"/>
    <s v="TC-2"/>
    <n v="2024"/>
    <x v="0"/>
    <x v="5"/>
    <x v="0"/>
    <s v="D"/>
    <s v="Tetrazykline"/>
    <s v="Doxycyclin"/>
    <n v="6.2841249999999998E-3"/>
  </r>
  <r>
    <n v="1"/>
    <n v="23"/>
    <n v="6"/>
    <n v="0"/>
    <s v="TC-3"/>
    <n v="2024"/>
    <x v="0"/>
    <x v="5"/>
    <x v="0"/>
    <s v="D"/>
    <s v="Tetrazykline"/>
    <s v="Oxytetracyclin"/>
    <n v="0.14806991960740501"/>
  </r>
  <r>
    <n v="1"/>
    <n v="23"/>
    <n v="6"/>
    <n v="0"/>
    <s v="TC-4"/>
    <n v="2024"/>
    <x v="0"/>
    <x v="5"/>
    <x v="0"/>
    <s v="D"/>
    <s v="Tetrazykline"/>
    <s v="Tetracyclin"/>
    <n v="4.9644216296000007E-2"/>
  </r>
  <r>
    <n v="3"/>
    <n v="34"/>
    <n v="1"/>
    <n v="0"/>
    <s v="C3-3"/>
    <n v="2024"/>
    <x v="1"/>
    <x v="6"/>
    <x v="0"/>
    <s v="B"/>
    <s v="Ceph. 3. Gen."/>
    <s v="Ceftiofur"/>
    <n v="5.8452992504700002E-4"/>
  </r>
  <r>
    <n v="3"/>
    <n v="34"/>
    <n v="1"/>
    <n v="0"/>
    <s v="C4-1"/>
    <n v="2024"/>
    <x v="1"/>
    <x v="6"/>
    <x v="0"/>
    <s v="B"/>
    <s v="Ceph. 4. Gen."/>
    <s v="Cefquinom"/>
    <n v="1.2021769332300003E-3"/>
  </r>
  <r>
    <n v="3"/>
    <n v="34"/>
    <n v="1"/>
    <n v="0"/>
    <s v="FQ-1"/>
    <n v="2024"/>
    <x v="1"/>
    <x v="6"/>
    <x v="0"/>
    <s v="B"/>
    <s v="Fluorchinolone"/>
    <s v="Danofloxacin"/>
    <n v="3.5608249440000002E-4"/>
  </r>
  <r>
    <n v="3"/>
    <n v="34"/>
    <n v="1"/>
    <n v="0"/>
    <s v="FQ-3"/>
    <n v="2024"/>
    <x v="1"/>
    <x v="6"/>
    <x v="0"/>
    <s v="B"/>
    <s v="Fluorchinolone"/>
    <s v="Enrofloxacin"/>
    <n v="2.0386899999999999E-2"/>
  </r>
  <r>
    <n v="3"/>
    <n v="34"/>
    <n v="1"/>
    <n v="0"/>
    <s v="FQ-5"/>
    <n v="2024"/>
    <x v="1"/>
    <x v="6"/>
    <x v="0"/>
    <s v="B"/>
    <s v="Fluorchinolone"/>
    <s v="Marbofloxacin"/>
    <n v="4.0230200000000004E-3"/>
  </r>
  <r>
    <n v="3"/>
    <n v="34"/>
    <n v="1"/>
    <n v="0"/>
    <s v="PP-2"/>
    <n v="2024"/>
    <x v="1"/>
    <x v="6"/>
    <x v="0"/>
    <s v="B"/>
    <s v="Polypeptid-AB"/>
    <s v="Colistin"/>
    <n v="1.2078348979591837E-2"/>
  </r>
  <r>
    <n v="3"/>
    <n v="34"/>
    <n v="1"/>
    <n v="0"/>
    <s v="AG-2"/>
    <n v="2024"/>
    <x v="1"/>
    <x v="6"/>
    <x v="0"/>
    <s v="C"/>
    <s v="Aminoglykoside"/>
    <s v="Apramycin"/>
    <n v="1.7187500000000001E-5"/>
  </r>
  <r>
    <n v="3"/>
    <n v="34"/>
    <n v="1"/>
    <n v="0"/>
    <s v="AG-3"/>
    <n v="2024"/>
    <x v="1"/>
    <x v="6"/>
    <x v="0"/>
    <s v="C"/>
    <s v="Aminoglykoside"/>
    <s v="Dihydrostreptomycin"/>
    <n v="9.9495656399999996E-5"/>
  </r>
  <r>
    <n v="3"/>
    <n v="34"/>
    <n v="1"/>
    <n v="0"/>
    <s v="AG-5"/>
    <n v="2024"/>
    <x v="1"/>
    <x v="6"/>
    <x v="0"/>
    <s v="C"/>
    <s v="Aminoglykoside"/>
    <s v="Gentamicin"/>
    <n v="2.55E-5"/>
  </r>
  <r>
    <n v="3"/>
    <n v="34"/>
    <n v="1"/>
    <n v="0"/>
    <s v="AG-7"/>
    <n v="2024"/>
    <x v="1"/>
    <x v="6"/>
    <x v="0"/>
    <s v="C"/>
    <s v="Aminoglykoside"/>
    <s v="Neomycin"/>
    <n v="4.4683250000000004E-3"/>
  </r>
  <r>
    <n v="3"/>
    <n v="34"/>
    <n v="1"/>
    <n v="0"/>
    <s v="AG-8"/>
    <n v="2024"/>
    <x v="1"/>
    <x v="6"/>
    <x v="0"/>
    <s v="C"/>
    <s v="Aminoglykoside"/>
    <s v="Paromomycin"/>
    <n v="4.1000000000000003E-3"/>
  </r>
  <r>
    <n v="3"/>
    <n v="34"/>
    <n v="1"/>
    <n v="0"/>
    <s v="C1-6"/>
    <n v="2024"/>
    <x v="1"/>
    <x v="6"/>
    <x v="0"/>
    <s v="C"/>
    <s v="Ceph. 1. Gen."/>
    <s v="Cefapirin"/>
    <n v="9.9699200000000014E-7"/>
  </r>
  <r>
    <n v="3"/>
    <n v="34"/>
    <n v="1"/>
    <n v="0"/>
    <s v="FE-2"/>
    <n v="2024"/>
    <x v="1"/>
    <x v="6"/>
    <x v="0"/>
    <s v="C"/>
    <s v="Fenicole"/>
    <s v="Florfenicol"/>
    <n v="2.1906399999999999E-2"/>
  </r>
  <r>
    <n v="3"/>
    <n v="34"/>
    <n v="1"/>
    <n v="0"/>
    <s v="LI-2"/>
    <n v="2024"/>
    <x v="1"/>
    <x v="6"/>
    <x v="0"/>
    <s v="C"/>
    <s v="Lincosamide"/>
    <s v="Lincomycin"/>
    <n v="4.3420311603162794E-2"/>
  </r>
  <r>
    <n v="3"/>
    <n v="34"/>
    <n v="1"/>
    <n v="0"/>
    <s v="MA-2"/>
    <n v="2024"/>
    <x v="1"/>
    <x v="6"/>
    <x v="0"/>
    <s v="C"/>
    <s v="Makrolide"/>
    <s v="Gamithromycin"/>
    <n v="6.0900000000000003E-5"/>
  </r>
  <r>
    <n v="3"/>
    <n v="34"/>
    <n v="1"/>
    <n v="0"/>
    <s v="MA-5"/>
    <n v="2024"/>
    <x v="1"/>
    <x v="6"/>
    <x v="0"/>
    <s v="C"/>
    <s v="Makrolide"/>
    <s v="Tildipirosin"/>
    <n v="3.2588000000000002E-4"/>
  </r>
  <r>
    <n v="3"/>
    <n v="34"/>
    <n v="1"/>
    <n v="0"/>
    <s v="MA-6"/>
    <n v="2024"/>
    <x v="1"/>
    <x v="6"/>
    <x v="0"/>
    <s v="C"/>
    <s v="Makrolide"/>
    <s v="Tilmicosin"/>
    <n v="2.31E-4"/>
  </r>
  <r>
    <n v="3"/>
    <n v="34"/>
    <n v="1"/>
    <n v="0"/>
    <s v="MA-7"/>
    <n v="2024"/>
    <x v="1"/>
    <x v="6"/>
    <x v="0"/>
    <s v="C"/>
    <s v="Makrolide"/>
    <s v="Tulathromycin"/>
    <n v="5.3893750000000001E-3"/>
  </r>
  <r>
    <n v="3"/>
    <n v="34"/>
    <n v="1"/>
    <n v="0"/>
    <s v="MA-8"/>
    <n v="2024"/>
    <x v="1"/>
    <x v="6"/>
    <x v="0"/>
    <s v="C"/>
    <s v="Makrolide"/>
    <s v="Tylosin"/>
    <n v="8.3717399999999997E-2"/>
  </r>
  <r>
    <n v="3"/>
    <n v="34"/>
    <n v="1"/>
    <n v="0"/>
    <s v="PM-1"/>
    <n v="2024"/>
    <x v="1"/>
    <x v="6"/>
    <x v="0"/>
    <s v="C"/>
    <s v="Pleuromutiline"/>
    <s v="Tiamulin"/>
    <n v="1.4258486759999999E-2"/>
  </r>
  <r>
    <n v="3"/>
    <n v="34"/>
    <n v="1"/>
    <n v="0"/>
    <s v="AG-9"/>
    <n v="2024"/>
    <x v="1"/>
    <x v="6"/>
    <x v="0"/>
    <s v="D"/>
    <s v="Aminoglykoside"/>
    <s v="Spectinomycin"/>
    <n v="2.4940791596880001E-2"/>
  </r>
  <r>
    <n v="3"/>
    <n v="34"/>
    <n v="1"/>
    <n v="0"/>
    <s v="FA-1"/>
    <n v="2024"/>
    <x v="1"/>
    <x v="6"/>
    <x v="0"/>
    <s v="D"/>
    <s v="Folsäureantag."/>
    <s v="Trimethoprim"/>
    <n v="6.15968577E-2"/>
  </r>
  <r>
    <n v="3"/>
    <n v="34"/>
    <n v="1"/>
    <n v="0"/>
    <s v="PC-1"/>
    <n v="2024"/>
    <x v="1"/>
    <x v="6"/>
    <x v="0"/>
    <s v="D"/>
    <s v="Penicilline"/>
    <s v="Amoxicillin"/>
    <n v="1.0718556054418984"/>
  </r>
  <r>
    <n v="3"/>
    <n v="34"/>
    <n v="1"/>
    <n v="0"/>
    <s v="PC-2"/>
    <n v="2024"/>
    <x v="1"/>
    <x v="6"/>
    <x v="0"/>
    <s v="D"/>
    <s v="Penicilline"/>
    <s v="Ampicillin"/>
    <n v="1.732E-3"/>
  </r>
  <r>
    <n v="3"/>
    <n v="34"/>
    <n v="1"/>
    <n v="0"/>
    <s v="PC-3"/>
    <n v="2024"/>
    <x v="1"/>
    <x v="6"/>
    <x v="0"/>
    <s v="D"/>
    <s v="Penicilline"/>
    <s v="Benzylpenicillin"/>
    <n v="6.1753795395875971E-2"/>
  </r>
  <r>
    <n v="3"/>
    <n v="34"/>
    <n v="1"/>
    <n v="0"/>
    <s v="SU-5"/>
    <n v="2024"/>
    <x v="1"/>
    <x v="6"/>
    <x v="0"/>
    <s v="D"/>
    <s v="Sulfonamide"/>
    <s v="Sulfadiazin"/>
    <n v="9.1115600000000005E-2"/>
  </r>
  <r>
    <n v="3"/>
    <n v="34"/>
    <n v="1"/>
    <n v="0"/>
    <s v="SU-6"/>
    <n v="2024"/>
    <x v="1"/>
    <x v="6"/>
    <x v="0"/>
    <s v="D"/>
    <s v="Sulfonamide"/>
    <s v="Sulfadimethoxin"/>
    <n v="7.6276710299999995E-2"/>
  </r>
  <r>
    <n v="3"/>
    <n v="34"/>
    <n v="1"/>
    <n v="0"/>
    <s v="SU-7"/>
    <n v="2024"/>
    <x v="1"/>
    <x v="6"/>
    <x v="0"/>
    <s v="D"/>
    <s v="Sulfonamide"/>
    <s v="Sulfadimidin"/>
    <n v="0.10317386955366402"/>
  </r>
  <r>
    <n v="3"/>
    <n v="34"/>
    <n v="1"/>
    <n v="0"/>
    <s v="SU-8"/>
    <n v="2024"/>
    <x v="1"/>
    <x v="6"/>
    <x v="0"/>
    <s v="D"/>
    <s v="Sulfonamide"/>
    <s v="Sulfadoxin"/>
    <n v="3.9254120000000003E-2"/>
  </r>
  <r>
    <n v="3"/>
    <n v="34"/>
    <n v="1"/>
    <n v="0"/>
    <s v="SU-14"/>
    <n v="2024"/>
    <x v="1"/>
    <x v="6"/>
    <x v="0"/>
    <s v="D"/>
    <s v="Sulfonamide"/>
    <s v="Sulfamethoxazol"/>
    <n v="8.5000000000000006E-5"/>
  </r>
  <r>
    <n v="3"/>
    <n v="34"/>
    <n v="1"/>
    <n v="0"/>
    <s v="TC-1"/>
    <n v="2024"/>
    <x v="1"/>
    <x v="6"/>
    <x v="0"/>
    <s v="D"/>
    <s v="Tetrazykline"/>
    <s v="Chlortetracyclin"/>
    <n v="0.97600580160191563"/>
  </r>
  <r>
    <n v="3"/>
    <n v="34"/>
    <n v="1"/>
    <n v="0"/>
    <s v="TC-2"/>
    <n v="2024"/>
    <x v="1"/>
    <x v="6"/>
    <x v="0"/>
    <s v="D"/>
    <s v="Tetrazykline"/>
    <s v="Doxycyclin"/>
    <n v="1.0975982939593301"/>
  </r>
  <r>
    <n v="3"/>
    <n v="34"/>
    <n v="1"/>
    <n v="0"/>
    <s v="TC-3"/>
    <n v="2024"/>
    <x v="1"/>
    <x v="6"/>
    <x v="0"/>
    <s v="D"/>
    <s v="Tetrazykline"/>
    <s v="Oxytetracyclin"/>
    <n v="1.0608340504440001E-2"/>
  </r>
  <r>
    <n v="3"/>
    <n v="34"/>
    <n v="1"/>
    <n v="0"/>
    <s v="TC-4"/>
    <n v="2024"/>
    <x v="1"/>
    <x v="6"/>
    <x v="0"/>
    <s v="D"/>
    <s v="Tetrazykline"/>
    <s v="Tetracyclin"/>
    <n v="5.2495149050549458E-2"/>
  </r>
  <r>
    <n v="3"/>
    <n v="34"/>
    <n v="1"/>
    <n v="1"/>
    <s v="C3-3"/>
    <n v="2024"/>
    <x v="1"/>
    <x v="6"/>
    <x v="1"/>
    <s v="B"/>
    <s v="Ceph. 3. Gen."/>
    <s v="Ceftiofur"/>
    <n v="4.5237903799447447E-3"/>
  </r>
  <r>
    <n v="3"/>
    <n v="34"/>
    <n v="1"/>
    <n v="1"/>
    <s v="C4-1"/>
    <n v="2024"/>
    <x v="1"/>
    <x v="6"/>
    <x v="1"/>
    <s v="B"/>
    <s v="Ceph. 4. Gen."/>
    <s v="Cefquinom"/>
    <n v="1.2587999680620002E-2"/>
  </r>
  <r>
    <n v="3"/>
    <n v="34"/>
    <n v="1"/>
    <n v="1"/>
    <s v="FQ-1"/>
    <n v="2024"/>
    <x v="1"/>
    <x v="6"/>
    <x v="1"/>
    <s v="B"/>
    <s v="Fluorchinolone"/>
    <s v="Danofloxacin"/>
    <n v="1.0367658829800001E-3"/>
  </r>
  <r>
    <n v="3"/>
    <n v="34"/>
    <n v="1"/>
    <n v="1"/>
    <s v="FQ-3"/>
    <n v="2024"/>
    <x v="1"/>
    <x v="6"/>
    <x v="1"/>
    <s v="B"/>
    <s v="Fluorchinolone"/>
    <s v="Enrofloxacin"/>
    <n v="0.18147897499999999"/>
  </r>
  <r>
    <n v="3"/>
    <n v="34"/>
    <n v="1"/>
    <n v="1"/>
    <s v="FQ-5"/>
    <n v="2024"/>
    <x v="1"/>
    <x v="6"/>
    <x v="1"/>
    <s v="B"/>
    <s v="Fluorchinolone"/>
    <s v="Marbofloxacin"/>
    <n v="9.5707780000000006E-2"/>
  </r>
  <r>
    <n v="3"/>
    <n v="34"/>
    <n v="1"/>
    <n v="1"/>
    <s v="PP-2"/>
    <n v="2024"/>
    <x v="1"/>
    <x v="6"/>
    <x v="1"/>
    <s v="B"/>
    <s v="Polypeptid-AB"/>
    <s v="Colistin"/>
    <n v="8.5616994897959181E-2"/>
  </r>
  <r>
    <n v="3"/>
    <n v="34"/>
    <n v="1"/>
    <n v="1"/>
    <s v="AG-2"/>
    <n v="2024"/>
    <x v="1"/>
    <x v="6"/>
    <x v="1"/>
    <s v="C"/>
    <s v="Aminoglykoside"/>
    <s v="Apramycin"/>
    <n v="6.2273750000000003E-5"/>
  </r>
  <r>
    <n v="3"/>
    <n v="34"/>
    <n v="1"/>
    <n v="1"/>
    <s v="AG-3"/>
    <n v="2024"/>
    <x v="1"/>
    <x v="6"/>
    <x v="1"/>
    <s v="C"/>
    <s v="Aminoglykoside"/>
    <s v="Dihydrostreptomycin"/>
    <n v="6.5516083079999999E-4"/>
  </r>
  <r>
    <n v="3"/>
    <n v="34"/>
    <n v="1"/>
    <n v="1"/>
    <s v="AG-5"/>
    <n v="2024"/>
    <x v="1"/>
    <x v="6"/>
    <x v="1"/>
    <s v="C"/>
    <s v="Aminoglykoside"/>
    <s v="Gentamicin"/>
    <n v="1.9808400000000001E-4"/>
  </r>
  <r>
    <n v="3"/>
    <n v="34"/>
    <n v="1"/>
    <n v="1"/>
    <s v="AG-7"/>
    <n v="2024"/>
    <x v="1"/>
    <x v="6"/>
    <x v="1"/>
    <s v="C"/>
    <s v="Aminoglykoside"/>
    <s v="Neomycin"/>
    <n v="9.9680299999999999E-2"/>
  </r>
  <r>
    <n v="3"/>
    <n v="34"/>
    <n v="1"/>
    <n v="1"/>
    <s v="AG-8"/>
    <n v="2024"/>
    <x v="1"/>
    <x v="6"/>
    <x v="1"/>
    <s v="C"/>
    <s v="Aminoglykoside"/>
    <s v="Paromomycin"/>
    <n v="1.75E-3"/>
  </r>
  <r>
    <n v="3"/>
    <n v="34"/>
    <n v="1"/>
    <n v="1"/>
    <s v="C1-3"/>
    <n v="2024"/>
    <x v="1"/>
    <x v="6"/>
    <x v="1"/>
    <s v="C"/>
    <s v="Ceph. 1. Gen."/>
    <s v="Cefalexin"/>
    <n v="1.70023188E-5"/>
  </r>
  <r>
    <n v="3"/>
    <n v="34"/>
    <n v="1"/>
    <n v="1"/>
    <s v="FE-2"/>
    <n v="2024"/>
    <x v="1"/>
    <x v="6"/>
    <x v="1"/>
    <s v="C"/>
    <s v="Fenicole"/>
    <s v="Florfenicol"/>
    <n v="0.31753599999999998"/>
  </r>
  <r>
    <n v="3"/>
    <n v="34"/>
    <n v="1"/>
    <n v="1"/>
    <s v="FE-3"/>
    <n v="2024"/>
    <x v="1"/>
    <x v="6"/>
    <x v="1"/>
    <s v="C"/>
    <s v="Fenicole"/>
    <s v="Thiamphenicol"/>
    <n v="2.1375000000000001E-5"/>
  </r>
  <r>
    <n v="3"/>
    <n v="34"/>
    <n v="1"/>
    <n v="1"/>
    <s v="LI-2"/>
    <n v="2024"/>
    <x v="1"/>
    <x v="6"/>
    <x v="1"/>
    <s v="C"/>
    <s v="Lincosamide"/>
    <s v="Lincomycin"/>
    <n v="0.50902139942913993"/>
  </r>
  <r>
    <n v="3"/>
    <n v="34"/>
    <n v="1"/>
    <n v="1"/>
    <s v="MA-2"/>
    <n v="2024"/>
    <x v="1"/>
    <x v="6"/>
    <x v="1"/>
    <s v="C"/>
    <s v="Makrolide"/>
    <s v="Gamithromycin"/>
    <n v="1.65E-4"/>
  </r>
  <r>
    <n v="3"/>
    <n v="34"/>
    <n v="1"/>
    <n v="1"/>
    <s v="MA-5"/>
    <n v="2024"/>
    <x v="1"/>
    <x v="6"/>
    <x v="1"/>
    <s v="C"/>
    <s v="Makrolide"/>
    <s v="Tildipirosin"/>
    <n v="1.2737200000000001E-3"/>
  </r>
  <r>
    <n v="3"/>
    <n v="34"/>
    <n v="1"/>
    <n v="1"/>
    <s v="MA-6"/>
    <n v="2024"/>
    <x v="1"/>
    <x v="6"/>
    <x v="1"/>
    <s v="C"/>
    <s v="Makrolide"/>
    <s v="Tilmicosin"/>
    <n v="5.5000000000000003E-4"/>
  </r>
  <r>
    <n v="3"/>
    <n v="34"/>
    <n v="1"/>
    <n v="1"/>
    <s v="MA-7"/>
    <n v="2024"/>
    <x v="1"/>
    <x v="6"/>
    <x v="1"/>
    <s v="C"/>
    <s v="Makrolide"/>
    <s v="Tulathromycin"/>
    <n v="9.3871565000000004E-2"/>
  </r>
  <r>
    <n v="3"/>
    <n v="34"/>
    <n v="1"/>
    <n v="1"/>
    <s v="MA-8"/>
    <n v="2024"/>
    <x v="1"/>
    <x v="6"/>
    <x v="1"/>
    <s v="C"/>
    <s v="Makrolide"/>
    <s v="Tylosin"/>
    <n v="1.00820073"/>
  </r>
  <r>
    <n v="3"/>
    <n v="34"/>
    <n v="1"/>
    <n v="1"/>
    <s v="PM-1"/>
    <n v="2024"/>
    <x v="1"/>
    <x v="6"/>
    <x v="1"/>
    <s v="C"/>
    <s v="Pleuromutiline"/>
    <s v="Tiamulin"/>
    <n v="0.12438784326000001"/>
  </r>
  <r>
    <n v="3"/>
    <n v="34"/>
    <n v="1"/>
    <n v="1"/>
    <s v="AG-9"/>
    <n v="2024"/>
    <x v="1"/>
    <x v="6"/>
    <x v="1"/>
    <s v="D"/>
    <s v="Aminoglykoside"/>
    <s v="Spectinomycin"/>
    <n v="0.16114321530183998"/>
  </r>
  <r>
    <n v="3"/>
    <n v="34"/>
    <n v="1"/>
    <n v="1"/>
    <s v="FA-1"/>
    <n v="2024"/>
    <x v="1"/>
    <x v="6"/>
    <x v="1"/>
    <s v="D"/>
    <s v="Folsäureantag."/>
    <s v="Trimethoprim"/>
    <n v="0.79527707999999997"/>
  </r>
  <r>
    <n v="3"/>
    <n v="34"/>
    <n v="1"/>
    <n v="1"/>
    <s v="PC-1"/>
    <n v="2024"/>
    <x v="1"/>
    <x v="6"/>
    <x v="1"/>
    <s v="D"/>
    <s v="Penicilline"/>
    <s v="Amoxicillin"/>
    <n v="15.085708361585876"/>
  </r>
  <r>
    <n v="3"/>
    <n v="34"/>
    <n v="1"/>
    <n v="1"/>
    <s v="PC-2"/>
    <n v="2024"/>
    <x v="1"/>
    <x v="6"/>
    <x v="1"/>
    <s v="D"/>
    <s v="Penicilline"/>
    <s v="Ampicillin"/>
    <n v="8.3395800000000006E-2"/>
  </r>
  <r>
    <n v="3"/>
    <n v="34"/>
    <n v="1"/>
    <n v="1"/>
    <s v="PC-3"/>
    <n v="2024"/>
    <x v="1"/>
    <x v="6"/>
    <x v="1"/>
    <s v="D"/>
    <s v="Penicilline"/>
    <s v="Benzylpenicillin"/>
    <n v="0.90309719979739977"/>
  </r>
  <r>
    <n v="3"/>
    <n v="34"/>
    <n v="1"/>
    <n v="1"/>
    <s v="SU-5"/>
    <n v="2024"/>
    <x v="1"/>
    <x v="6"/>
    <x v="1"/>
    <s v="D"/>
    <s v="Sulfonamide"/>
    <s v="Sulfadiazin"/>
    <n v="1.41736059328"/>
  </r>
  <r>
    <n v="3"/>
    <n v="34"/>
    <n v="1"/>
    <n v="1"/>
    <s v="SU-6"/>
    <n v="2024"/>
    <x v="1"/>
    <x v="6"/>
    <x v="1"/>
    <s v="D"/>
    <s v="Sulfonamide"/>
    <s v="Sulfadimethoxin"/>
    <n v="0.49735494400000002"/>
  </r>
  <r>
    <n v="3"/>
    <n v="34"/>
    <n v="1"/>
    <n v="1"/>
    <s v="SU-7"/>
    <n v="2024"/>
    <x v="1"/>
    <x v="6"/>
    <x v="1"/>
    <s v="D"/>
    <s v="Sulfonamide"/>
    <s v="Sulfadimidin"/>
    <n v="1.5474381354781441"/>
  </r>
  <r>
    <n v="3"/>
    <n v="34"/>
    <n v="1"/>
    <n v="1"/>
    <s v="SU-8"/>
    <n v="2024"/>
    <x v="1"/>
    <x v="6"/>
    <x v="1"/>
    <s v="D"/>
    <s v="Sulfonamide"/>
    <s v="Sulfadoxin"/>
    <n v="0.51426879999999997"/>
  </r>
  <r>
    <n v="3"/>
    <n v="34"/>
    <n v="1"/>
    <n v="1"/>
    <s v="TC-1"/>
    <n v="2024"/>
    <x v="1"/>
    <x v="6"/>
    <x v="1"/>
    <s v="D"/>
    <s v="Tetrazykline"/>
    <s v="Chlortetracyclin"/>
    <n v="3.6474505676788622"/>
  </r>
  <r>
    <n v="3"/>
    <n v="34"/>
    <n v="1"/>
    <n v="1"/>
    <s v="TC-2"/>
    <n v="2024"/>
    <x v="1"/>
    <x v="6"/>
    <x v="1"/>
    <s v="D"/>
    <s v="Tetrazykline"/>
    <s v="Doxycyclin"/>
    <n v="13.572013398288396"/>
  </r>
  <r>
    <n v="3"/>
    <n v="34"/>
    <n v="1"/>
    <n v="1"/>
    <s v="TC-3"/>
    <n v="2024"/>
    <x v="1"/>
    <x v="6"/>
    <x v="1"/>
    <s v="D"/>
    <s v="Tetrazykline"/>
    <s v="Oxytetracyclin"/>
    <n v="0.13602668311133001"/>
  </r>
  <r>
    <n v="3"/>
    <n v="34"/>
    <n v="1"/>
    <n v="1"/>
    <s v="TC-4"/>
    <n v="2024"/>
    <x v="1"/>
    <x v="6"/>
    <x v="1"/>
    <s v="D"/>
    <s v="Tetrazykline"/>
    <s v="Tetracyclin"/>
    <n v="0.51912896956923071"/>
  </r>
  <r>
    <n v="3"/>
    <n v="30"/>
    <n v="2"/>
    <n v="0"/>
    <s v="C3-3"/>
    <n v="2024"/>
    <x v="1"/>
    <x v="7"/>
    <x v="0"/>
    <s v="B"/>
    <s v="Ceph. 3. Gen."/>
    <s v="Ceftiofur"/>
    <n v="4.3462190372000001E-3"/>
  </r>
  <r>
    <n v="3"/>
    <n v="30"/>
    <n v="2"/>
    <n v="0"/>
    <s v="C4-1"/>
    <n v="2024"/>
    <x v="1"/>
    <x v="7"/>
    <x v="0"/>
    <s v="B"/>
    <s v="Ceph. 4. Gen."/>
    <s v="Cefquinom"/>
    <n v="3.7507010268000005E-4"/>
  </r>
  <r>
    <n v="3"/>
    <n v="30"/>
    <n v="2"/>
    <n v="0"/>
    <s v="FQ-1"/>
    <n v="2024"/>
    <x v="1"/>
    <x v="7"/>
    <x v="0"/>
    <s v="B"/>
    <s v="Fluorchinolone"/>
    <s v="Danofloxacin"/>
    <n v="2.5006413000000006E-4"/>
  </r>
  <r>
    <n v="3"/>
    <n v="30"/>
    <n v="2"/>
    <n v="0"/>
    <s v="FQ-3"/>
    <n v="2024"/>
    <x v="1"/>
    <x v="7"/>
    <x v="0"/>
    <s v="B"/>
    <s v="Fluorchinolone"/>
    <s v="Enrofloxacin"/>
    <n v="4.2527885000000001E-3"/>
  </r>
  <r>
    <n v="3"/>
    <n v="30"/>
    <n v="2"/>
    <n v="0"/>
    <s v="FQ-5"/>
    <n v="2024"/>
    <x v="1"/>
    <x v="7"/>
    <x v="0"/>
    <s v="B"/>
    <s v="Fluorchinolone"/>
    <s v="Marbofloxacin"/>
    <n v="1.2275501010101009E-3"/>
  </r>
  <r>
    <n v="3"/>
    <n v="30"/>
    <n v="2"/>
    <n v="0"/>
    <s v="PP-2"/>
    <n v="2024"/>
    <x v="1"/>
    <x v="7"/>
    <x v="0"/>
    <s v="B"/>
    <s v="Polypeptid-AB"/>
    <s v="Colistin"/>
    <n v="3.7165287499999998E-3"/>
  </r>
  <r>
    <n v="3"/>
    <n v="30"/>
    <n v="2"/>
    <n v="0"/>
    <s v="AG-2"/>
    <n v="2024"/>
    <x v="1"/>
    <x v="7"/>
    <x v="0"/>
    <s v="C"/>
    <s v="Aminoglykoside"/>
    <s v="Apramycin"/>
    <n v="6.3529602272727268E-4"/>
  </r>
  <r>
    <n v="3"/>
    <n v="30"/>
    <n v="2"/>
    <n v="0"/>
    <s v="AG-3"/>
    <n v="2024"/>
    <x v="1"/>
    <x v="7"/>
    <x v="0"/>
    <s v="C"/>
    <s v="Aminoglykoside"/>
    <s v="Dihydrostreptomycin"/>
    <n v="1.97138157582681E-2"/>
  </r>
  <r>
    <n v="3"/>
    <n v="30"/>
    <n v="2"/>
    <n v="0"/>
    <s v="AG-5"/>
    <n v="2024"/>
    <x v="1"/>
    <x v="7"/>
    <x v="0"/>
    <s v="C"/>
    <s v="Aminoglykoside"/>
    <s v="Gentamicin"/>
    <n v="2.89136E-4"/>
  </r>
  <r>
    <n v="3"/>
    <n v="30"/>
    <n v="2"/>
    <n v="0"/>
    <s v="AG-7"/>
    <n v="2024"/>
    <x v="1"/>
    <x v="7"/>
    <x v="0"/>
    <s v="C"/>
    <s v="Aminoglykoside"/>
    <s v="Neomycin"/>
    <n v="5.5193500000000001E-3"/>
  </r>
  <r>
    <n v="3"/>
    <n v="30"/>
    <n v="2"/>
    <n v="0"/>
    <s v="AG-8"/>
    <n v="2024"/>
    <x v="1"/>
    <x v="7"/>
    <x v="0"/>
    <s v="C"/>
    <s v="Aminoglykoside"/>
    <s v="Paromomycin"/>
    <n v="4.4101380000000003E-2"/>
  </r>
  <r>
    <n v="3"/>
    <n v="30"/>
    <n v="2"/>
    <n v="0"/>
    <s v="FE-2"/>
    <n v="2024"/>
    <x v="1"/>
    <x v="7"/>
    <x v="0"/>
    <s v="C"/>
    <s v="Fenicole"/>
    <s v="Florfenicol"/>
    <n v="2.3924694610778442E-3"/>
  </r>
  <r>
    <n v="3"/>
    <n v="30"/>
    <n v="2"/>
    <n v="0"/>
    <s v="FE-3"/>
    <n v="2024"/>
    <x v="1"/>
    <x v="7"/>
    <x v="0"/>
    <s v="C"/>
    <s v="Fenicole"/>
    <s v="Thiamphenicol"/>
    <n v="1.2825E-5"/>
  </r>
  <r>
    <n v="3"/>
    <n v="30"/>
    <n v="2"/>
    <n v="0"/>
    <s v="LI-2"/>
    <n v="2024"/>
    <x v="1"/>
    <x v="7"/>
    <x v="0"/>
    <s v="C"/>
    <s v="Lincosamide"/>
    <s v="Lincomycin"/>
    <n v="3.8323645793880002E-3"/>
  </r>
  <r>
    <n v="3"/>
    <n v="30"/>
    <n v="2"/>
    <n v="0"/>
    <s v="MA-2"/>
    <n v="2024"/>
    <x v="1"/>
    <x v="7"/>
    <x v="0"/>
    <s v="C"/>
    <s v="Makrolide"/>
    <s v="Gamithromycin"/>
    <n v="4.5000000000000003E-5"/>
  </r>
  <r>
    <n v="3"/>
    <n v="30"/>
    <n v="2"/>
    <n v="0"/>
    <s v="MA-5"/>
    <n v="2024"/>
    <x v="1"/>
    <x v="7"/>
    <x v="0"/>
    <s v="C"/>
    <s v="Makrolide"/>
    <s v="Tildipirosin"/>
    <n v="1.036E-4"/>
  </r>
  <r>
    <n v="3"/>
    <n v="30"/>
    <n v="2"/>
    <n v="0"/>
    <s v="MA-7"/>
    <n v="2024"/>
    <x v="1"/>
    <x v="7"/>
    <x v="0"/>
    <s v="C"/>
    <s v="Makrolide"/>
    <s v="Tulathromycin"/>
    <n v="1.0852573500000001E-2"/>
  </r>
  <r>
    <n v="3"/>
    <n v="30"/>
    <n v="2"/>
    <n v="0"/>
    <s v="MA-8"/>
    <n v="2024"/>
    <x v="1"/>
    <x v="7"/>
    <x v="0"/>
    <s v="C"/>
    <s v="Makrolide"/>
    <s v="Tylosin"/>
    <n v="8.5555553846153841E-3"/>
  </r>
  <r>
    <n v="3"/>
    <n v="30"/>
    <n v="2"/>
    <n v="0"/>
    <s v="PM-1"/>
    <n v="2024"/>
    <x v="1"/>
    <x v="7"/>
    <x v="0"/>
    <s v="C"/>
    <s v="Pleuromutiline"/>
    <s v="Tiamulin"/>
    <n v="8.5198290000000002E-4"/>
  </r>
  <r>
    <n v="3"/>
    <n v="30"/>
    <n v="2"/>
    <n v="0"/>
    <s v="AG-9"/>
    <n v="2024"/>
    <x v="1"/>
    <x v="7"/>
    <x v="0"/>
    <s v="D"/>
    <s v="Aminoglykoside"/>
    <s v="Spectinomycin"/>
    <n v="2.5215927912000001E-3"/>
  </r>
  <r>
    <n v="3"/>
    <n v="30"/>
    <n v="2"/>
    <n v="0"/>
    <s v="FA-1"/>
    <n v="2024"/>
    <x v="1"/>
    <x v="7"/>
    <x v="0"/>
    <s v="D"/>
    <s v="Folsäureantag."/>
    <s v="Trimethoprim"/>
    <n v="1.652422E-3"/>
  </r>
  <r>
    <n v="3"/>
    <n v="30"/>
    <n v="2"/>
    <n v="0"/>
    <s v="PC-1"/>
    <n v="2024"/>
    <x v="1"/>
    <x v="7"/>
    <x v="0"/>
    <s v="D"/>
    <s v="Penicilline"/>
    <s v="Amoxicillin"/>
    <n v="0.16613707645491971"/>
  </r>
  <r>
    <n v="3"/>
    <n v="30"/>
    <n v="2"/>
    <n v="0"/>
    <s v="PC-3"/>
    <n v="2024"/>
    <x v="1"/>
    <x v="7"/>
    <x v="0"/>
    <s v="D"/>
    <s v="Penicilline"/>
    <s v="Benzylpenicillin"/>
    <n v="1.5265951235020118E-2"/>
  </r>
  <r>
    <n v="3"/>
    <n v="30"/>
    <n v="2"/>
    <n v="0"/>
    <s v="SU-5"/>
    <n v="2024"/>
    <x v="1"/>
    <x v="7"/>
    <x v="0"/>
    <s v="D"/>
    <s v="Sulfonamide"/>
    <s v="Sulfadiazin"/>
    <n v="1.6048E-3"/>
  </r>
  <r>
    <n v="3"/>
    <n v="30"/>
    <n v="2"/>
    <n v="0"/>
    <s v="SU-6"/>
    <n v="2024"/>
    <x v="1"/>
    <x v="7"/>
    <x v="0"/>
    <s v="D"/>
    <s v="Sulfonamide"/>
    <s v="Sulfadimethoxin"/>
    <n v="6.8333399999999996E-4"/>
  </r>
  <r>
    <n v="3"/>
    <n v="30"/>
    <n v="2"/>
    <n v="0"/>
    <s v="SU-7"/>
    <n v="2024"/>
    <x v="1"/>
    <x v="7"/>
    <x v="0"/>
    <s v="D"/>
    <s v="Sulfonamide"/>
    <s v="Sulfadimidin"/>
    <n v="3.9487459272120207E-3"/>
  </r>
  <r>
    <n v="3"/>
    <n v="30"/>
    <n v="2"/>
    <n v="0"/>
    <s v="SU-8"/>
    <n v="2024"/>
    <x v="1"/>
    <x v="7"/>
    <x v="0"/>
    <s v="D"/>
    <s v="Sulfonamide"/>
    <s v="Sulfadoxin"/>
    <n v="2.0252999999999998E-3"/>
  </r>
  <r>
    <n v="3"/>
    <n v="30"/>
    <n v="2"/>
    <n v="0"/>
    <s v="TC-1"/>
    <n v="2024"/>
    <x v="1"/>
    <x v="7"/>
    <x v="0"/>
    <s v="D"/>
    <s v="Tetrazykline"/>
    <s v="Chlortetracyclin"/>
    <n v="1.5245101585374827E-2"/>
  </r>
  <r>
    <n v="3"/>
    <n v="30"/>
    <n v="2"/>
    <n v="0"/>
    <s v="TC-2"/>
    <n v="2024"/>
    <x v="1"/>
    <x v="7"/>
    <x v="0"/>
    <s v="D"/>
    <s v="Tetrazykline"/>
    <s v="Doxycyclin"/>
    <n v="9.5926788499999995E-3"/>
  </r>
  <r>
    <n v="3"/>
    <n v="30"/>
    <n v="2"/>
    <n v="0"/>
    <s v="TC-3"/>
    <n v="2024"/>
    <x v="1"/>
    <x v="7"/>
    <x v="0"/>
    <s v="D"/>
    <s v="Tetrazykline"/>
    <s v="Oxytetracyclin"/>
    <n v="7.2868093009274548E-3"/>
  </r>
  <r>
    <n v="3"/>
    <n v="30"/>
    <n v="2"/>
    <n v="1"/>
    <s v="C3-3"/>
    <n v="2024"/>
    <x v="1"/>
    <x v="7"/>
    <x v="1"/>
    <s v="B"/>
    <s v="Ceph. 3. Gen."/>
    <s v="Ceftiofur"/>
    <n v="4.8710406434417708E-2"/>
  </r>
  <r>
    <n v="3"/>
    <n v="30"/>
    <n v="2"/>
    <n v="1"/>
    <s v="C4-1"/>
    <n v="2024"/>
    <x v="1"/>
    <x v="7"/>
    <x v="1"/>
    <s v="B"/>
    <s v="Ceph. 4. Gen."/>
    <s v="Cefquinom"/>
    <n v="5.0005613084034154E-3"/>
  </r>
  <r>
    <n v="3"/>
    <n v="30"/>
    <n v="2"/>
    <n v="1"/>
    <s v="FQ-1"/>
    <n v="2024"/>
    <x v="1"/>
    <x v="7"/>
    <x v="1"/>
    <s v="B"/>
    <s v="Fluorchinolone"/>
    <s v="Danofloxacin"/>
    <n v="8.1856551234720009E-4"/>
  </r>
  <r>
    <n v="3"/>
    <n v="30"/>
    <n v="2"/>
    <n v="1"/>
    <s v="FQ-3"/>
    <n v="2024"/>
    <x v="1"/>
    <x v="7"/>
    <x v="1"/>
    <s v="B"/>
    <s v="Fluorchinolone"/>
    <s v="Enrofloxacin"/>
    <n v="5.9190242982456141E-2"/>
  </r>
  <r>
    <n v="3"/>
    <n v="30"/>
    <n v="2"/>
    <n v="1"/>
    <s v="FQ-5"/>
    <n v="2024"/>
    <x v="1"/>
    <x v="7"/>
    <x v="1"/>
    <s v="B"/>
    <s v="Fluorchinolone"/>
    <s v="Marbofloxacin"/>
    <n v="2.5959509058149057E-2"/>
  </r>
  <r>
    <n v="3"/>
    <n v="30"/>
    <n v="2"/>
    <n v="1"/>
    <s v="PP-2"/>
    <n v="2024"/>
    <x v="1"/>
    <x v="7"/>
    <x v="1"/>
    <s v="B"/>
    <s v="Polypeptid-AB"/>
    <s v="Colistin"/>
    <n v="7.159363273195489E-2"/>
  </r>
  <r>
    <n v="3"/>
    <n v="30"/>
    <n v="2"/>
    <n v="1"/>
    <s v="AG-2"/>
    <n v="2024"/>
    <x v="1"/>
    <x v="7"/>
    <x v="1"/>
    <s v="C"/>
    <s v="Aminoglykoside"/>
    <s v="Apramycin"/>
    <n v="7.3882806250000002E-2"/>
  </r>
  <r>
    <n v="3"/>
    <n v="30"/>
    <n v="2"/>
    <n v="1"/>
    <s v="AG-3"/>
    <n v="2024"/>
    <x v="1"/>
    <x v="7"/>
    <x v="1"/>
    <s v="C"/>
    <s v="Aminoglykoside"/>
    <s v="Dihydrostreptomycin"/>
    <n v="0.39495809388289382"/>
  </r>
  <r>
    <n v="3"/>
    <n v="30"/>
    <n v="2"/>
    <n v="1"/>
    <s v="AG-5"/>
    <n v="2024"/>
    <x v="1"/>
    <x v="7"/>
    <x v="1"/>
    <s v="C"/>
    <s v="Aminoglykoside"/>
    <s v="Gentamicin"/>
    <n v="6.2219830000000004E-3"/>
  </r>
  <r>
    <n v="3"/>
    <n v="30"/>
    <n v="2"/>
    <n v="1"/>
    <s v="AG-7"/>
    <n v="2024"/>
    <x v="1"/>
    <x v="7"/>
    <x v="1"/>
    <s v="C"/>
    <s v="Aminoglykoside"/>
    <s v="Neomycin"/>
    <n v="5.3836000000000002E-2"/>
  </r>
  <r>
    <n v="3"/>
    <n v="30"/>
    <n v="2"/>
    <n v="1"/>
    <s v="AG-8"/>
    <n v="2024"/>
    <x v="1"/>
    <x v="7"/>
    <x v="1"/>
    <s v="C"/>
    <s v="Aminoglykoside"/>
    <s v="Paromomycin"/>
    <n v="0.26442340038461537"/>
  </r>
  <r>
    <n v="3"/>
    <n v="30"/>
    <n v="2"/>
    <n v="1"/>
    <s v="FE-2"/>
    <n v="2024"/>
    <x v="1"/>
    <x v="7"/>
    <x v="1"/>
    <s v="C"/>
    <s v="Fenicole"/>
    <s v="Florfenicol"/>
    <n v="3.4035909640718565E-2"/>
  </r>
  <r>
    <n v="3"/>
    <n v="30"/>
    <n v="2"/>
    <n v="1"/>
    <s v="LI-2"/>
    <n v="2024"/>
    <x v="1"/>
    <x v="7"/>
    <x v="1"/>
    <s v="C"/>
    <s v="Lincosamide"/>
    <s v="Lincomycin"/>
    <n v="2.9119156950890002E-2"/>
  </r>
  <r>
    <n v="3"/>
    <n v="30"/>
    <n v="2"/>
    <n v="1"/>
    <s v="MA-2"/>
    <n v="2024"/>
    <x v="1"/>
    <x v="7"/>
    <x v="1"/>
    <s v="C"/>
    <s v="Makrolide"/>
    <s v="Gamithromycin"/>
    <n v="1.092165E-3"/>
  </r>
  <r>
    <n v="3"/>
    <n v="30"/>
    <n v="2"/>
    <n v="1"/>
    <s v="MA-5"/>
    <n v="2024"/>
    <x v="1"/>
    <x v="7"/>
    <x v="1"/>
    <s v="C"/>
    <s v="Makrolide"/>
    <s v="Tildipirosin"/>
    <n v="1.0120000000000001E-3"/>
  </r>
  <r>
    <n v="3"/>
    <n v="30"/>
    <n v="2"/>
    <n v="1"/>
    <s v="MA-7"/>
    <n v="2024"/>
    <x v="1"/>
    <x v="7"/>
    <x v="1"/>
    <s v="C"/>
    <s v="Makrolide"/>
    <s v="Tulathromycin"/>
    <n v="0.20256317125000001"/>
  </r>
  <r>
    <n v="3"/>
    <n v="30"/>
    <n v="2"/>
    <n v="1"/>
    <s v="MA-8"/>
    <n v="2024"/>
    <x v="1"/>
    <x v="7"/>
    <x v="1"/>
    <s v="C"/>
    <s v="Makrolide"/>
    <s v="Tylosin"/>
    <n v="3.5719800000000003E-2"/>
  </r>
  <r>
    <n v="3"/>
    <n v="30"/>
    <n v="2"/>
    <n v="1"/>
    <s v="PM-1"/>
    <n v="2024"/>
    <x v="1"/>
    <x v="7"/>
    <x v="1"/>
    <s v="C"/>
    <s v="Pleuromutiline"/>
    <s v="Tiamulin"/>
    <n v="6.0772734000000004E-3"/>
  </r>
  <r>
    <n v="3"/>
    <n v="30"/>
    <n v="2"/>
    <n v="1"/>
    <s v="AG-9"/>
    <n v="2024"/>
    <x v="1"/>
    <x v="7"/>
    <x v="1"/>
    <s v="D"/>
    <s v="Aminoglykoside"/>
    <s v="Spectinomycin"/>
    <n v="3.0406503045119996E-2"/>
  </r>
  <r>
    <n v="3"/>
    <n v="30"/>
    <n v="2"/>
    <n v="1"/>
    <s v="FA-1"/>
    <n v="2024"/>
    <x v="1"/>
    <x v="7"/>
    <x v="1"/>
    <s v="D"/>
    <s v="Folsäureantag."/>
    <s v="Trimethoprim"/>
    <n v="5.2710620499999999E-2"/>
  </r>
  <r>
    <n v="3"/>
    <n v="30"/>
    <n v="2"/>
    <n v="1"/>
    <s v="PC-1"/>
    <n v="2024"/>
    <x v="1"/>
    <x v="7"/>
    <x v="1"/>
    <s v="D"/>
    <s v="Penicilline"/>
    <s v="Amoxicillin"/>
    <n v="3.4754850990974893"/>
  </r>
  <r>
    <n v="3"/>
    <n v="30"/>
    <n v="2"/>
    <n v="1"/>
    <s v="PC-2"/>
    <n v="2024"/>
    <x v="1"/>
    <x v="7"/>
    <x v="1"/>
    <s v="D"/>
    <s v="Penicilline"/>
    <s v="Ampicillin"/>
    <n v="2.41614E-2"/>
  </r>
  <r>
    <n v="3"/>
    <n v="30"/>
    <n v="2"/>
    <n v="1"/>
    <s v="PC-3"/>
    <n v="2024"/>
    <x v="1"/>
    <x v="7"/>
    <x v="1"/>
    <s v="D"/>
    <s v="Penicilline"/>
    <s v="Benzylpenicillin"/>
    <n v="0.23627454937966466"/>
  </r>
  <r>
    <n v="3"/>
    <n v="30"/>
    <n v="2"/>
    <n v="1"/>
    <s v="SU-5"/>
    <n v="2024"/>
    <x v="1"/>
    <x v="7"/>
    <x v="1"/>
    <s v="D"/>
    <s v="Sulfonamide"/>
    <s v="Sulfadiazin"/>
    <n v="0.20877857119999998"/>
  </r>
  <r>
    <n v="3"/>
    <n v="30"/>
    <n v="2"/>
    <n v="1"/>
    <s v="SU-6"/>
    <n v="2024"/>
    <x v="1"/>
    <x v="7"/>
    <x v="1"/>
    <s v="D"/>
    <s v="Sulfonamide"/>
    <s v="Sulfadimethoxin"/>
    <n v="1.3541675E-3"/>
  </r>
  <r>
    <n v="3"/>
    <n v="30"/>
    <n v="2"/>
    <n v="1"/>
    <s v="SU-7"/>
    <n v="2024"/>
    <x v="1"/>
    <x v="7"/>
    <x v="1"/>
    <s v="D"/>
    <s v="Sulfonamide"/>
    <s v="Sulfadimidin"/>
    <n v="4.5627644781992001E-2"/>
  </r>
  <r>
    <n v="3"/>
    <n v="30"/>
    <n v="2"/>
    <n v="1"/>
    <s v="SU-8"/>
    <n v="2024"/>
    <x v="1"/>
    <x v="7"/>
    <x v="1"/>
    <s v="D"/>
    <s v="Sulfonamide"/>
    <s v="Sulfadoxin"/>
    <n v="7.7970876923076932E-3"/>
  </r>
  <r>
    <n v="3"/>
    <n v="30"/>
    <n v="2"/>
    <n v="1"/>
    <s v="TC-1"/>
    <n v="2024"/>
    <x v="1"/>
    <x v="7"/>
    <x v="1"/>
    <s v="D"/>
    <s v="Tetrazykline"/>
    <s v="Chlortetracyclin"/>
    <n v="3.784948097163679E-2"/>
  </r>
  <r>
    <n v="3"/>
    <n v="30"/>
    <n v="2"/>
    <n v="1"/>
    <s v="TC-2"/>
    <n v="2024"/>
    <x v="1"/>
    <x v="7"/>
    <x v="1"/>
    <s v="D"/>
    <s v="Tetrazykline"/>
    <s v="Doxycyclin"/>
    <n v="3.0915408750000001E-2"/>
  </r>
  <r>
    <n v="3"/>
    <n v="30"/>
    <n v="2"/>
    <n v="1"/>
    <s v="TC-3"/>
    <n v="2024"/>
    <x v="1"/>
    <x v="7"/>
    <x v="1"/>
    <s v="D"/>
    <s v="Tetrazykline"/>
    <s v="Oxytetracyclin"/>
    <n v="4.5373373764776175E-2"/>
  </r>
  <r>
    <n v="3"/>
    <n v="31"/>
    <n v="3"/>
    <n v="0"/>
    <s v="C3-3"/>
    <n v="2024"/>
    <x v="1"/>
    <x v="8"/>
    <x v="0"/>
    <s v="B"/>
    <s v="Ceph. 3. Gen."/>
    <s v="Ceftiofur"/>
    <n v="5.0000000000000002E-5"/>
  </r>
  <r>
    <n v="3"/>
    <n v="31"/>
    <n v="3"/>
    <n v="0"/>
    <s v="C4-1"/>
    <n v="2024"/>
    <x v="1"/>
    <x v="8"/>
    <x v="0"/>
    <s v="B"/>
    <s v="Ceph. 4. Gen."/>
    <s v="Cefquinom"/>
    <n v="5.7953106120000014E-5"/>
  </r>
  <r>
    <n v="3"/>
    <n v="31"/>
    <n v="3"/>
    <n v="0"/>
    <s v="FQ-1"/>
    <n v="2024"/>
    <x v="1"/>
    <x v="8"/>
    <x v="0"/>
    <s v="B"/>
    <s v="Fluorchinolone"/>
    <s v="Danofloxacin"/>
    <n v="4.5011543400000005E-5"/>
  </r>
  <r>
    <n v="3"/>
    <n v="31"/>
    <n v="3"/>
    <n v="0"/>
    <s v="FQ-3"/>
    <n v="2024"/>
    <x v="1"/>
    <x v="8"/>
    <x v="0"/>
    <s v="B"/>
    <s v="Fluorchinolone"/>
    <s v="Enrofloxacin"/>
    <n v="1.4341499999999999E-3"/>
  </r>
  <r>
    <n v="3"/>
    <n v="31"/>
    <n v="3"/>
    <n v="0"/>
    <s v="FQ-5"/>
    <n v="2024"/>
    <x v="1"/>
    <x v="8"/>
    <x v="0"/>
    <s v="B"/>
    <s v="Fluorchinolone"/>
    <s v="Marbofloxacin"/>
    <n v="6.8508000000000002E-4"/>
  </r>
  <r>
    <n v="3"/>
    <n v="31"/>
    <n v="3"/>
    <n v="0"/>
    <s v="PP-2"/>
    <n v="2024"/>
    <x v="1"/>
    <x v="8"/>
    <x v="0"/>
    <s v="B"/>
    <s v="Polypeptid-AB"/>
    <s v="Colistin"/>
    <n v="0.10783931916923077"/>
  </r>
  <r>
    <n v="3"/>
    <n v="31"/>
    <n v="3"/>
    <n v="0"/>
    <s v="AG-2"/>
    <n v="2024"/>
    <x v="1"/>
    <x v="8"/>
    <x v="0"/>
    <s v="C"/>
    <s v="Aminoglykoside"/>
    <s v="Apramycin"/>
    <n v="1.7464012499999999E-3"/>
  </r>
  <r>
    <n v="3"/>
    <n v="31"/>
    <n v="3"/>
    <n v="0"/>
    <s v="AG-3"/>
    <n v="2024"/>
    <x v="1"/>
    <x v="8"/>
    <x v="0"/>
    <s v="C"/>
    <s v="Aminoglykoside"/>
    <s v="Dihydrostreptomycin"/>
    <n v="1.463155845816E-4"/>
  </r>
  <r>
    <n v="3"/>
    <n v="31"/>
    <n v="3"/>
    <n v="0"/>
    <s v="AG-5"/>
    <n v="2024"/>
    <x v="1"/>
    <x v="8"/>
    <x v="0"/>
    <s v="C"/>
    <s v="Aminoglykoside"/>
    <s v="Gentamicin"/>
    <n v="1.4449999999999999E-4"/>
  </r>
  <r>
    <n v="3"/>
    <n v="31"/>
    <n v="3"/>
    <n v="0"/>
    <s v="AG-7"/>
    <n v="2024"/>
    <x v="1"/>
    <x v="8"/>
    <x v="0"/>
    <s v="C"/>
    <s v="Aminoglykoside"/>
    <s v="Neomycin"/>
    <n v="4.5379500000000003E-2"/>
  </r>
  <r>
    <n v="3"/>
    <n v="31"/>
    <n v="3"/>
    <n v="0"/>
    <s v="AG-8"/>
    <n v="2024"/>
    <x v="1"/>
    <x v="8"/>
    <x v="0"/>
    <s v="C"/>
    <s v="Aminoglykoside"/>
    <s v="Paromomycin"/>
    <n v="1.6750000000000001E-3"/>
  </r>
  <r>
    <n v="3"/>
    <n v="31"/>
    <n v="3"/>
    <n v="0"/>
    <s v="FE-2"/>
    <n v="2024"/>
    <x v="1"/>
    <x v="8"/>
    <x v="0"/>
    <s v="C"/>
    <s v="Fenicole"/>
    <s v="Florfenicol"/>
    <n v="7.2047500000000002E-3"/>
  </r>
  <r>
    <n v="3"/>
    <n v="31"/>
    <n v="3"/>
    <n v="0"/>
    <s v="LI-2"/>
    <n v="2024"/>
    <x v="1"/>
    <x v="8"/>
    <x v="0"/>
    <s v="C"/>
    <s v="Lincosamide"/>
    <s v="Lincomycin"/>
    <n v="1.8703954301437637E-2"/>
  </r>
  <r>
    <n v="3"/>
    <n v="31"/>
    <n v="3"/>
    <n v="0"/>
    <s v="MA-5"/>
    <n v="2024"/>
    <x v="1"/>
    <x v="8"/>
    <x v="0"/>
    <s v="C"/>
    <s v="Makrolide"/>
    <s v="Tildipirosin"/>
    <n v="1.44368E-4"/>
  </r>
  <r>
    <n v="3"/>
    <n v="31"/>
    <n v="3"/>
    <n v="0"/>
    <s v="MA-6"/>
    <n v="2024"/>
    <x v="1"/>
    <x v="8"/>
    <x v="0"/>
    <s v="C"/>
    <s v="Makrolide"/>
    <s v="Tilmicosin"/>
    <n v="1.9205219000000001E-4"/>
  </r>
  <r>
    <n v="3"/>
    <n v="31"/>
    <n v="3"/>
    <n v="0"/>
    <s v="MA-7"/>
    <n v="2024"/>
    <x v="1"/>
    <x v="8"/>
    <x v="0"/>
    <s v="C"/>
    <s v="Makrolide"/>
    <s v="Tulathromycin"/>
    <n v="1.9441E-3"/>
  </r>
  <r>
    <n v="3"/>
    <n v="31"/>
    <n v="3"/>
    <n v="0"/>
    <s v="MA-8"/>
    <n v="2024"/>
    <x v="1"/>
    <x v="8"/>
    <x v="0"/>
    <s v="C"/>
    <s v="Makrolide"/>
    <s v="Tylosin"/>
    <n v="0.11235803379047619"/>
  </r>
  <r>
    <n v="3"/>
    <n v="31"/>
    <n v="3"/>
    <n v="0"/>
    <s v="PM-1"/>
    <n v="2024"/>
    <x v="1"/>
    <x v="8"/>
    <x v="0"/>
    <s v="C"/>
    <s v="Pleuromutiline"/>
    <s v="Tiamulin"/>
    <n v="4.631631756E-2"/>
  </r>
  <r>
    <n v="3"/>
    <n v="31"/>
    <n v="3"/>
    <n v="0"/>
    <s v="AG-9"/>
    <n v="2024"/>
    <x v="1"/>
    <x v="8"/>
    <x v="0"/>
    <s v="D"/>
    <s v="Aminoglykoside"/>
    <s v="Spectinomycin"/>
    <n v="6.7837042535447267E-3"/>
  </r>
  <r>
    <n v="3"/>
    <n v="31"/>
    <n v="3"/>
    <n v="0"/>
    <s v="FA-1"/>
    <n v="2024"/>
    <x v="1"/>
    <x v="8"/>
    <x v="0"/>
    <s v="D"/>
    <s v="Folsäureantag."/>
    <s v="Trimethoprim"/>
    <n v="1.0344509362168068E-2"/>
  </r>
  <r>
    <n v="3"/>
    <n v="31"/>
    <n v="3"/>
    <n v="0"/>
    <s v="PC-1"/>
    <n v="2024"/>
    <x v="1"/>
    <x v="8"/>
    <x v="0"/>
    <s v="D"/>
    <s v="Penicilline"/>
    <s v="Amoxicillin"/>
    <n v="1.0933909112401399"/>
  </r>
  <r>
    <n v="3"/>
    <n v="31"/>
    <n v="3"/>
    <n v="0"/>
    <s v="PC-2"/>
    <n v="2024"/>
    <x v="1"/>
    <x v="8"/>
    <x v="0"/>
    <s v="D"/>
    <s v="Penicilline"/>
    <s v="Ampicillin"/>
    <n v="8.6600000000000002E-4"/>
  </r>
  <r>
    <n v="3"/>
    <n v="31"/>
    <n v="3"/>
    <n v="0"/>
    <s v="PC-3"/>
    <n v="2024"/>
    <x v="1"/>
    <x v="8"/>
    <x v="0"/>
    <s v="D"/>
    <s v="Penicilline"/>
    <s v="Benzylpenicillin"/>
    <n v="5.4736675971683987E-3"/>
  </r>
  <r>
    <n v="3"/>
    <n v="31"/>
    <n v="3"/>
    <n v="0"/>
    <s v="SU-5"/>
    <n v="2024"/>
    <x v="1"/>
    <x v="8"/>
    <x v="0"/>
    <s v="D"/>
    <s v="Sulfonamide"/>
    <s v="Sulfadiazin"/>
    <n v="4.1558509504000002E-2"/>
  </r>
  <r>
    <n v="3"/>
    <n v="31"/>
    <n v="3"/>
    <n v="0"/>
    <s v="SU-6"/>
    <n v="2024"/>
    <x v="1"/>
    <x v="8"/>
    <x v="0"/>
    <s v="D"/>
    <s v="Sulfonamide"/>
    <s v="Sulfadimethoxin"/>
    <n v="7.7328096870059749E-3"/>
  </r>
  <r>
    <n v="3"/>
    <n v="31"/>
    <n v="3"/>
    <n v="0"/>
    <s v="SU-7"/>
    <n v="2024"/>
    <x v="1"/>
    <x v="8"/>
    <x v="0"/>
    <s v="D"/>
    <s v="Sulfonamide"/>
    <s v="Sulfadimidin"/>
    <n v="4.024611044576E-3"/>
  </r>
  <r>
    <n v="3"/>
    <n v="31"/>
    <n v="3"/>
    <n v="0"/>
    <s v="SU-8"/>
    <n v="2024"/>
    <x v="1"/>
    <x v="8"/>
    <x v="0"/>
    <s v="D"/>
    <s v="Sulfonamide"/>
    <s v="Sulfadoxin"/>
    <n v="5.5599999999999996E-4"/>
  </r>
  <r>
    <n v="3"/>
    <n v="31"/>
    <n v="3"/>
    <n v="0"/>
    <s v="TC-1"/>
    <n v="2024"/>
    <x v="1"/>
    <x v="8"/>
    <x v="0"/>
    <s v="D"/>
    <s v="Tetrazykline"/>
    <s v="Chlortetracyclin"/>
    <n v="0.11454622422616445"/>
  </r>
  <r>
    <n v="3"/>
    <n v="31"/>
    <n v="3"/>
    <n v="0"/>
    <s v="TC-2"/>
    <n v="2024"/>
    <x v="1"/>
    <x v="8"/>
    <x v="0"/>
    <s v="D"/>
    <s v="Tetrazykline"/>
    <s v="Doxycyclin"/>
    <n v="0.1995148993933584"/>
  </r>
  <r>
    <n v="3"/>
    <n v="31"/>
    <n v="3"/>
    <n v="0"/>
    <s v="TC-3"/>
    <n v="2024"/>
    <x v="1"/>
    <x v="8"/>
    <x v="0"/>
    <s v="D"/>
    <s v="Tetrazykline"/>
    <s v="Oxytetracyclin"/>
    <n v="3.4071581470420001E-3"/>
  </r>
  <r>
    <n v="3"/>
    <n v="31"/>
    <n v="3"/>
    <n v="0"/>
    <s v="TC-4"/>
    <n v="2024"/>
    <x v="1"/>
    <x v="8"/>
    <x v="0"/>
    <s v="D"/>
    <s v="Tetrazykline"/>
    <s v="Tetracyclin"/>
    <n v="1.5711796085714286E-2"/>
  </r>
  <r>
    <n v="3"/>
    <n v="31"/>
    <n v="3"/>
    <n v="1"/>
    <s v="C3-3"/>
    <n v="2024"/>
    <x v="1"/>
    <x v="8"/>
    <x v="1"/>
    <s v="B"/>
    <s v="Ceph. 3. Gen."/>
    <s v="Ceftiofur"/>
    <n v="3.53822177464E-3"/>
  </r>
  <r>
    <n v="3"/>
    <n v="31"/>
    <n v="3"/>
    <n v="1"/>
    <s v="C4-1"/>
    <n v="2024"/>
    <x v="1"/>
    <x v="8"/>
    <x v="1"/>
    <s v="B"/>
    <s v="Ceph. 4. Gen."/>
    <s v="Cefquinom"/>
    <n v="2.8879047834000004E-3"/>
  </r>
  <r>
    <n v="3"/>
    <n v="31"/>
    <n v="3"/>
    <n v="1"/>
    <s v="FQ-1"/>
    <n v="2024"/>
    <x v="1"/>
    <x v="8"/>
    <x v="1"/>
    <s v="B"/>
    <s v="Fluorchinolone"/>
    <s v="Danofloxacin"/>
    <n v="4.8825021382500005E-4"/>
  </r>
  <r>
    <n v="3"/>
    <n v="31"/>
    <n v="3"/>
    <n v="1"/>
    <s v="FQ-3"/>
    <n v="2024"/>
    <x v="1"/>
    <x v="8"/>
    <x v="1"/>
    <s v="B"/>
    <s v="Fluorchinolone"/>
    <s v="Enrofloxacin"/>
    <n v="4.338637303030303E-2"/>
  </r>
  <r>
    <n v="3"/>
    <n v="31"/>
    <n v="3"/>
    <n v="1"/>
    <s v="FQ-5"/>
    <n v="2024"/>
    <x v="1"/>
    <x v="8"/>
    <x v="1"/>
    <s v="B"/>
    <s v="Fluorchinolone"/>
    <s v="Marbofloxacin"/>
    <n v="5.1553112498029949E-2"/>
  </r>
  <r>
    <n v="3"/>
    <n v="31"/>
    <n v="3"/>
    <n v="1"/>
    <s v="PP-2"/>
    <n v="2024"/>
    <x v="1"/>
    <x v="8"/>
    <x v="1"/>
    <s v="B"/>
    <s v="Polypeptid-AB"/>
    <s v="Colistin"/>
    <n v="3.589126931"/>
  </r>
  <r>
    <n v="3"/>
    <n v="31"/>
    <n v="3"/>
    <n v="1"/>
    <s v="AG-2"/>
    <n v="2024"/>
    <x v="1"/>
    <x v="8"/>
    <x v="1"/>
    <s v="C"/>
    <s v="Aminoglykoside"/>
    <s v="Apramycin"/>
    <n v="0.69812808312499997"/>
  </r>
  <r>
    <n v="3"/>
    <n v="31"/>
    <n v="3"/>
    <n v="1"/>
    <s v="AG-3"/>
    <n v="2024"/>
    <x v="1"/>
    <x v="8"/>
    <x v="1"/>
    <s v="C"/>
    <s v="Aminoglykoside"/>
    <s v="Dihydrostreptomycin"/>
    <n v="5.3164544205254998E-3"/>
  </r>
  <r>
    <n v="3"/>
    <n v="31"/>
    <n v="3"/>
    <n v="1"/>
    <s v="AG-5"/>
    <n v="2024"/>
    <x v="1"/>
    <x v="8"/>
    <x v="1"/>
    <s v="C"/>
    <s v="Aminoglykoside"/>
    <s v="Gentamicin"/>
    <n v="2.3800000000000001E-4"/>
  </r>
  <r>
    <n v="3"/>
    <n v="31"/>
    <n v="3"/>
    <n v="1"/>
    <s v="AG-7"/>
    <n v="2024"/>
    <x v="1"/>
    <x v="8"/>
    <x v="1"/>
    <s v="C"/>
    <s v="Aminoglykoside"/>
    <s v="Neomycin"/>
    <n v="2.4608097999999998"/>
  </r>
  <r>
    <n v="3"/>
    <n v="31"/>
    <n v="3"/>
    <n v="1"/>
    <s v="AG-8"/>
    <n v="2024"/>
    <x v="1"/>
    <x v="8"/>
    <x v="1"/>
    <s v="C"/>
    <s v="Aminoglykoside"/>
    <s v="Paromomycin"/>
    <n v="3.6028999999999999E-2"/>
  </r>
  <r>
    <n v="3"/>
    <n v="31"/>
    <n v="3"/>
    <n v="1"/>
    <s v="FE-2"/>
    <n v="2024"/>
    <x v="1"/>
    <x v="8"/>
    <x v="1"/>
    <s v="C"/>
    <s v="Fenicole"/>
    <s v="Florfenicol"/>
    <n v="0.32659761999999998"/>
  </r>
  <r>
    <n v="3"/>
    <n v="31"/>
    <n v="3"/>
    <n v="1"/>
    <s v="FE-3"/>
    <n v="2024"/>
    <x v="1"/>
    <x v="8"/>
    <x v="1"/>
    <s v="C"/>
    <s v="Fenicole"/>
    <s v="Thiamphenicol"/>
    <n v="4.2749999999999997E-6"/>
  </r>
  <r>
    <n v="3"/>
    <n v="31"/>
    <n v="3"/>
    <n v="1"/>
    <s v="LI-2"/>
    <n v="2024"/>
    <x v="1"/>
    <x v="8"/>
    <x v="1"/>
    <s v="C"/>
    <s v="Lincosamide"/>
    <s v="Lincomycin"/>
    <n v="0.42543465037631445"/>
  </r>
  <r>
    <n v="3"/>
    <n v="31"/>
    <n v="3"/>
    <n v="1"/>
    <s v="MA-2"/>
    <n v="2024"/>
    <x v="1"/>
    <x v="8"/>
    <x v="1"/>
    <s v="C"/>
    <s v="Makrolide"/>
    <s v="Gamithromycin"/>
    <n v="3.0194999999999999E-4"/>
  </r>
  <r>
    <n v="3"/>
    <n v="31"/>
    <n v="3"/>
    <n v="1"/>
    <s v="MA-5"/>
    <n v="2024"/>
    <x v="1"/>
    <x v="8"/>
    <x v="1"/>
    <s v="C"/>
    <s v="Makrolide"/>
    <s v="Tildipirosin"/>
    <n v="2.4830080000000001E-3"/>
  </r>
  <r>
    <n v="3"/>
    <n v="31"/>
    <n v="3"/>
    <n v="1"/>
    <s v="MA-6"/>
    <n v="2024"/>
    <x v="1"/>
    <x v="8"/>
    <x v="1"/>
    <s v="C"/>
    <s v="Makrolide"/>
    <s v="Tilmicosin"/>
    <n v="0.326128015316"/>
  </r>
  <r>
    <n v="3"/>
    <n v="31"/>
    <n v="3"/>
    <n v="1"/>
    <s v="MA-7"/>
    <n v="2024"/>
    <x v="1"/>
    <x v="8"/>
    <x v="1"/>
    <s v="C"/>
    <s v="Makrolide"/>
    <s v="Tulathromycin"/>
    <n v="4.9353544499999999E-2"/>
  </r>
  <r>
    <n v="3"/>
    <n v="31"/>
    <n v="3"/>
    <n v="1"/>
    <s v="MA-8"/>
    <n v="2024"/>
    <x v="1"/>
    <x v="8"/>
    <x v="1"/>
    <s v="C"/>
    <s v="Makrolide"/>
    <s v="Tylosin"/>
    <n v="2.6061182688888889"/>
  </r>
  <r>
    <n v="3"/>
    <n v="31"/>
    <n v="3"/>
    <n v="1"/>
    <s v="PM-1"/>
    <n v="2024"/>
    <x v="1"/>
    <x v="8"/>
    <x v="1"/>
    <s v="C"/>
    <s v="Pleuromutiline"/>
    <s v="Tiamulin"/>
    <n v="0.95312832630238087"/>
  </r>
  <r>
    <n v="3"/>
    <n v="31"/>
    <n v="3"/>
    <n v="1"/>
    <s v="AG-9"/>
    <n v="2024"/>
    <x v="1"/>
    <x v="8"/>
    <x v="1"/>
    <s v="D"/>
    <s v="Aminoglykoside"/>
    <s v="Spectinomycin"/>
    <n v="0.2469172499269168"/>
  </r>
  <r>
    <n v="3"/>
    <n v="31"/>
    <n v="3"/>
    <n v="1"/>
    <s v="FA-1"/>
    <n v="2024"/>
    <x v="1"/>
    <x v="8"/>
    <x v="1"/>
    <s v="D"/>
    <s v="Folsäureantag."/>
    <s v="Trimethoprim"/>
    <n v="0.42127802800440173"/>
  </r>
  <r>
    <n v="3"/>
    <n v="31"/>
    <n v="3"/>
    <n v="1"/>
    <s v="PC-1"/>
    <n v="2024"/>
    <x v="1"/>
    <x v="8"/>
    <x v="1"/>
    <s v="D"/>
    <s v="Penicilline"/>
    <s v="Amoxicillin"/>
    <n v="51.198094477043007"/>
  </r>
  <r>
    <n v="3"/>
    <n v="31"/>
    <n v="3"/>
    <n v="1"/>
    <s v="PC-2"/>
    <n v="2024"/>
    <x v="1"/>
    <x v="8"/>
    <x v="1"/>
    <s v="D"/>
    <s v="Penicilline"/>
    <s v="Ampicillin"/>
    <n v="6.5235779999999993E-2"/>
  </r>
  <r>
    <n v="3"/>
    <n v="31"/>
    <n v="3"/>
    <n v="1"/>
    <s v="PC-3"/>
    <n v="2024"/>
    <x v="1"/>
    <x v="8"/>
    <x v="1"/>
    <s v="D"/>
    <s v="Penicilline"/>
    <s v="Benzylpenicillin"/>
    <n v="0.12256615579806684"/>
  </r>
  <r>
    <n v="3"/>
    <n v="31"/>
    <n v="3"/>
    <n v="1"/>
    <s v="SU-5"/>
    <n v="2024"/>
    <x v="1"/>
    <x v="8"/>
    <x v="1"/>
    <s v="D"/>
    <s v="Sulfonamide"/>
    <s v="Sulfadiazin"/>
    <n v="1.9375903867384945"/>
  </r>
  <r>
    <n v="3"/>
    <n v="31"/>
    <n v="3"/>
    <n v="1"/>
    <s v="SU-6"/>
    <n v="2024"/>
    <x v="1"/>
    <x v="8"/>
    <x v="1"/>
    <s v="D"/>
    <s v="Sulfonamide"/>
    <s v="Sulfadimethoxin"/>
    <n v="0.12948079307016114"/>
  </r>
  <r>
    <n v="3"/>
    <n v="31"/>
    <n v="3"/>
    <n v="1"/>
    <s v="SU-7"/>
    <n v="2024"/>
    <x v="1"/>
    <x v="8"/>
    <x v="1"/>
    <s v="D"/>
    <s v="Sulfonamide"/>
    <s v="Sulfadimidin"/>
    <n v="2.7402185310960003E-2"/>
  </r>
  <r>
    <n v="3"/>
    <n v="31"/>
    <n v="3"/>
    <n v="1"/>
    <s v="SU-8"/>
    <n v="2024"/>
    <x v="1"/>
    <x v="8"/>
    <x v="1"/>
    <s v="D"/>
    <s v="Sulfonamide"/>
    <s v="Sulfadoxin"/>
    <n v="4.0378000000000002E-3"/>
  </r>
  <r>
    <n v="3"/>
    <n v="31"/>
    <n v="3"/>
    <n v="1"/>
    <s v="SU-14"/>
    <n v="2024"/>
    <x v="1"/>
    <x v="8"/>
    <x v="1"/>
    <s v="D"/>
    <s v="Sulfonamide"/>
    <s v="Sulfamethoxazol"/>
    <n v="1.0874E-2"/>
  </r>
  <r>
    <n v="3"/>
    <n v="31"/>
    <n v="3"/>
    <n v="1"/>
    <s v="TC-1"/>
    <n v="2024"/>
    <x v="1"/>
    <x v="8"/>
    <x v="1"/>
    <s v="D"/>
    <s v="Tetrazykline"/>
    <s v="Chlortetracyclin"/>
    <n v="1.52587559129293"/>
  </r>
  <r>
    <n v="3"/>
    <n v="31"/>
    <n v="3"/>
    <n v="1"/>
    <s v="TC-2"/>
    <n v="2024"/>
    <x v="1"/>
    <x v="8"/>
    <x v="1"/>
    <s v="D"/>
    <s v="Tetrazykline"/>
    <s v="Doxycyclin"/>
    <n v="10.985218749854699"/>
  </r>
  <r>
    <n v="3"/>
    <n v="31"/>
    <n v="3"/>
    <n v="1"/>
    <s v="TC-3"/>
    <n v="2024"/>
    <x v="1"/>
    <x v="8"/>
    <x v="1"/>
    <s v="D"/>
    <s v="Tetrazykline"/>
    <s v="Oxytetracyclin"/>
    <n v="4.392412658132E-2"/>
  </r>
  <r>
    <n v="3"/>
    <n v="31"/>
    <n v="3"/>
    <n v="1"/>
    <s v="TC-4"/>
    <n v="2024"/>
    <x v="1"/>
    <x v="8"/>
    <x v="1"/>
    <s v="D"/>
    <s v="Tetrazykline"/>
    <s v="Tetracyclin"/>
    <n v="0.17746400380952382"/>
  </r>
  <r>
    <n v="3"/>
    <n v="32"/>
    <n v="4"/>
    <n v="0"/>
    <s v="C3-3"/>
    <n v="2024"/>
    <x v="1"/>
    <x v="9"/>
    <x v="0"/>
    <s v="B"/>
    <s v="Ceph. 3. Gen."/>
    <s v="Ceftiofur"/>
    <n v="4.1258932154666671E-5"/>
  </r>
  <r>
    <n v="3"/>
    <n v="32"/>
    <n v="4"/>
    <n v="0"/>
    <s v="C4-1"/>
    <n v="2024"/>
    <x v="1"/>
    <x v="9"/>
    <x v="0"/>
    <s v="B"/>
    <s v="Ceph. 4. Gen."/>
    <s v="Cefquinom"/>
    <n v="1.6411873219000003E-4"/>
  </r>
  <r>
    <n v="3"/>
    <n v="32"/>
    <n v="4"/>
    <n v="0"/>
    <s v="FQ-1"/>
    <n v="2024"/>
    <x v="1"/>
    <x v="9"/>
    <x v="0"/>
    <s v="B"/>
    <s v="Fluorchinolone"/>
    <s v="Danofloxacin"/>
    <n v="1.5754040190000003E-4"/>
  </r>
  <r>
    <n v="3"/>
    <n v="32"/>
    <n v="4"/>
    <n v="0"/>
    <s v="FQ-3"/>
    <n v="2024"/>
    <x v="1"/>
    <x v="9"/>
    <x v="0"/>
    <s v="B"/>
    <s v="Fluorchinolone"/>
    <s v="Enrofloxacin"/>
    <n v="2.99242E-3"/>
  </r>
  <r>
    <n v="3"/>
    <n v="32"/>
    <n v="4"/>
    <n v="0"/>
    <s v="FQ-5"/>
    <n v="2024"/>
    <x v="1"/>
    <x v="9"/>
    <x v="0"/>
    <s v="B"/>
    <s v="Fluorchinolone"/>
    <s v="Marbofloxacin"/>
    <n v="9.8722000000000002E-4"/>
  </r>
  <r>
    <n v="3"/>
    <n v="32"/>
    <n v="4"/>
    <n v="0"/>
    <s v="PP-2"/>
    <n v="2024"/>
    <x v="1"/>
    <x v="9"/>
    <x v="0"/>
    <s v="B"/>
    <s v="Polypeptid-AB"/>
    <s v="Colistin"/>
    <n v="1.366639E-2"/>
  </r>
  <r>
    <n v="3"/>
    <n v="32"/>
    <n v="4"/>
    <n v="0"/>
    <s v="AG-3"/>
    <n v="2024"/>
    <x v="1"/>
    <x v="9"/>
    <x v="0"/>
    <s v="C"/>
    <s v="Aminoglykoside"/>
    <s v="Dihydrostreptomycin"/>
    <n v="3.9359536649999992E-5"/>
  </r>
  <r>
    <n v="3"/>
    <n v="32"/>
    <n v="4"/>
    <n v="0"/>
    <s v="AG-5"/>
    <n v="2024"/>
    <x v="1"/>
    <x v="9"/>
    <x v="0"/>
    <s v="C"/>
    <s v="Aminoglykoside"/>
    <s v="Gentamicin"/>
    <n v="3.4E-5"/>
  </r>
  <r>
    <n v="3"/>
    <n v="32"/>
    <n v="4"/>
    <n v="0"/>
    <s v="AG-7"/>
    <n v="2024"/>
    <x v="1"/>
    <x v="9"/>
    <x v="0"/>
    <s v="C"/>
    <s v="Aminoglykoside"/>
    <s v="Neomycin"/>
    <n v="3.4884224999999998E-2"/>
  </r>
  <r>
    <n v="3"/>
    <n v="32"/>
    <n v="4"/>
    <n v="0"/>
    <s v="AG-8"/>
    <n v="2024"/>
    <x v="1"/>
    <x v="9"/>
    <x v="0"/>
    <s v="C"/>
    <s v="Aminoglykoside"/>
    <s v="Paromomycin"/>
    <n v="2.0000000000000001E-4"/>
  </r>
  <r>
    <n v="3"/>
    <n v="32"/>
    <n v="4"/>
    <n v="0"/>
    <s v="FE-2"/>
    <n v="2024"/>
    <x v="1"/>
    <x v="9"/>
    <x v="0"/>
    <s v="C"/>
    <s v="Fenicole"/>
    <s v="Florfenicol"/>
    <n v="3.7142559999999998E-2"/>
  </r>
  <r>
    <n v="3"/>
    <n v="32"/>
    <n v="4"/>
    <n v="0"/>
    <s v="LI-2"/>
    <n v="2024"/>
    <x v="1"/>
    <x v="9"/>
    <x v="0"/>
    <s v="C"/>
    <s v="Lincosamide"/>
    <s v="Lincomycin"/>
    <n v="8.877970736759401E-2"/>
  </r>
  <r>
    <n v="3"/>
    <n v="32"/>
    <n v="4"/>
    <n v="0"/>
    <s v="MA-2"/>
    <n v="2024"/>
    <x v="1"/>
    <x v="9"/>
    <x v="0"/>
    <s v="C"/>
    <s v="Makrolide"/>
    <s v="Gamithromycin"/>
    <n v="6.1799999999999998E-5"/>
  </r>
  <r>
    <n v="3"/>
    <n v="32"/>
    <n v="4"/>
    <n v="0"/>
    <s v="MA-5"/>
    <n v="2024"/>
    <x v="1"/>
    <x v="9"/>
    <x v="0"/>
    <s v="C"/>
    <s v="Makrolide"/>
    <s v="Tildipirosin"/>
    <n v="4.4623428571428572E-4"/>
  </r>
  <r>
    <n v="3"/>
    <n v="32"/>
    <n v="4"/>
    <n v="0"/>
    <s v="MA-6"/>
    <n v="2024"/>
    <x v="1"/>
    <x v="9"/>
    <x v="0"/>
    <s v="C"/>
    <s v="Makrolide"/>
    <s v="Tilmicosin"/>
    <n v="9.1205219000000011E-4"/>
  </r>
  <r>
    <n v="3"/>
    <n v="32"/>
    <n v="4"/>
    <n v="0"/>
    <s v="MA-7"/>
    <n v="2024"/>
    <x v="1"/>
    <x v="9"/>
    <x v="0"/>
    <s v="C"/>
    <s v="Makrolide"/>
    <s v="Tulathromycin"/>
    <n v="2.6095966666666664E-3"/>
  </r>
  <r>
    <n v="3"/>
    <n v="32"/>
    <n v="4"/>
    <n v="0"/>
    <s v="MA-8"/>
    <n v="2024"/>
    <x v="1"/>
    <x v="9"/>
    <x v="0"/>
    <s v="C"/>
    <s v="Makrolide"/>
    <s v="Tylosin"/>
    <n v="0.3907706494117647"/>
  </r>
  <r>
    <n v="3"/>
    <n v="32"/>
    <n v="4"/>
    <n v="0"/>
    <s v="PM-1"/>
    <n v="2024"/>
    <x v="1"/>
    <x v="9"/>
    <x v="0"/>
    <s v="C"/>
    <s v="Pleuromutiline"/>
    <s v="Tiamulin"/>
    <n v="9.3677520254999994E-2"/>
  </r>
  <r>
    <n v="3"/>
    <n v="32"/>
    <n v="4"/>
    <n v="0"/>
    <s v="AG-9"/>
    <n v="2024"/>
    <x v="1"/>
    <x v="9"/>
    <x v="0"/>
    <s v="D"/>
    <s v="Aminoglykoside"/>
    <s v="Spectinomycin"/>
    <n v="1.1635312290719999E-2"/>
  </r>
  <r>
    <n v="3"/>
    <n v="32"/>
    <n v="4"/>
    <n v="0"/>
    <s v="FA-1"/>
    <n v="2024"/>
    <x v="1"/>
    <x v="9"/>
    <x v="0"/>
    <s v="D"/>
    <s v="Folsäureantag."/>
    <s v="Trimethoprim"/>
    <n v="1.3267974334440753E-2"/>
  </r>
  <r>
    <n v="3"/>
    <n v="32"/>
    <n v="4"/>
    <n v="0"/>
    <s v="PC-1"/>
    <n v="2024"/>
    <x v="1"/>
    <x v="9"/>
    <x v="0"/>
    <s v="D"/>
    <s v="Penicilline"/>
    <s v="Amoxicillin"/>
    <n v="1.6709417605738075"/>
  </r>
  <r>
    <n v="3"/>
    <n v="32"/>
    <n v="4"/>
    <n v="0"/>
    <s v="PC-2"/>
    <n v="2024"/>
    <x v="1"/>
    <x v="9"/>
    <x v="0"/>
    <s v="D"/>
    <s v="Penicilline"/>
    <s v="Ampicillin"/>
    <n v="1.2410873664E-4"/>
  </r>
  <r>
    <n v="3"/>
    <n v="32"/>
    <n v="4"/>
    <n v="0"/>
    <s v="PC-3"/>
    <n v="2024"/>
    <x v="1"/>
    <x v="9"/>
    <x v="0"/>
    <s v="D"/>
    <s v="Penicilline"/>
    <s v="Benzylpenicillin"/>
    <n v="3.5891904106955988E-2"/>
  </r>
  <r>
    <n v="3"/>
    <n v="32"/>
    <n v="4"/>
    <n v="0"/>
    <s v="PC-4"/>
    <n v="2024"/>
    <x v="1"/>
    <x v="9"/>
    <x v="0"/>
    <s v="D"/>
    <s v="Penicilline"/>
    <s v="Cloxacillin"/>
    <n v="1.4999142600000001E-6"/>
  </r>
  <r>
    <n v="3"/>
    <n v="32"/>
    <n v="4"/>
    <n v="0"/>
    <s v="SU-5"/>
    <n v="2024"/>
    <x v="1"/>
    <x v="9"/>
    <x v="0"/>
    <s v="D"/>
    <s v="Sulfonamide"/>
    <s v="Sulfadiazin"/>
    <n v="5.0011184E-2"/>
  </r>
  <r>
    <n v="3"/>
    <n v="32"/>
    <n v="4"/>
    <n v="0"/>
    <s v="SU-6"/>
    <n v="2024"/>
    <x v="1"/>
    <x v="9"/>
    <x v="0"/>
    <s v="D"/>
    <s v="Sulfonamide"/>
    <s v="Sulfadimethoxin"/>
    <n v="9.6091574107142856E-3"/>
  </r>
  <r>
    <n v="3"/>
    <n v="32"/>
    <n v="4"/>
    <n v="0"/>
    <s v="SU-7"/>
    <n v="2024"/>
    <x v="1"/>
    <x v="9"/>
    <x v="0"/>
    <s v="D"/>
    <s v="Sulfonamide"/>
    <s v="Sulfadimidin"/>
    <n v="1.5056062287902223E-2"/>
  </r>
  <r>
    <n v="3"/>
    <n v="32"/>
    <n v="4"/>
    <n v="0"/>
    <s v="SU-8"/>
    <n v="2024"/>
    <x v="1"/>
    <x v="9"/>
    <x v="0"/>
    <s v="D"/>
    <s v="Sulfonamide"/>
    <s v="Sulfadoxin"/>
    <n v="1.3816E-3"/>
  </r>
  <r>
    <n v="3"/>
    <n v="32"/>
    <n v="4"/>
    <n v="0"/>
    <s v="SU-14"/>
    <n v="2024"/>
    <x v="1"/>
    <x v="9"/>
    <x v="0"/>
    <s v="D"/>
    <s v="Sulfonamide"/>
    <s v="Sulfamethoxazol"/>
    <n v="2.2810399999999998E-3"/>
  </r>
  <r>
    <n v="3"/>
    <n v="32"/>
    <n v="4"/>
    <n v="0"/>
    <s v="TC-1"/>
    <n v="2024"/>
    <x v="1"/>
    <x v="9"/>
    <x v="0"/>
    <s v="D"/>
    <s v="Tetrazykline"/>
    <s v="Chlortetracyclin"/>
    <n v="0.18664018418307585"/>
  </r>
  <r>
    <n v="3"/>
    <n v="32"/>
    <n v="4"/>
    <n v="0"/>
    <s v="TC-2"/>
    <n v="2024"/>
    <x v="1"/>
    <x v="9"/>
    <x v="0"/>
    <s v="D"/>
    <s v="Tetrazykline"/>
    <s v="Doxycyclin"/>
    <n v="0.65121826111000003"/>
  </r>
  <r>
    <n v="3"/>
    <n v="32"/>
    <n v="4"/>
    <n v="0"/>
    <s v="TC-3"/>
    <n v="2024"/>
    <x v="1"/>
    <x v="9"/>
    <x v="0"/>
    <s v="D"/>
    <s v="Tetrazykline"/>
    <s v="Oxytetracyclin"/>
    <n v="1.4530191692949999E-2"/>
  </r>
  <r>
    <n v="3"/>
    <n v="32"/>
    <n v="4"/>
    <n v="0"/>
    <s v="TC-4"/>
    <n v="2024"/>
    <x v="1"/>
    <x v="9"/>
    <x v="0"/>
    <s v="D"/>
    <s v="Tetrazykline"/>
    <s v="Tetracyclin"/>
    <n v="2.9930333691919192E-2"/>
  </r>
  <r>
    <n v="3"/>
    <n v="32"/>
    <n v="4"/>
    <n v="1"/>
    <s v="C3-3"/>
    <n v="2024"/>
    <x v="1"/>
    <x v="9"/>
    <x v="1"/>
    <s v="B"/>
    <s v="Ceph. 3. Gen."/>
    <s v="Ceftiofur"/>
    <n v="2.0325501301426512E-3"/>
  </r>
  <r>
    <n v="3"/>
    <n v="32"/>
    <n v="4"/>
    <n v="1"/>
    <s v="C4-1"/>
    <n v="2024"/>
    <x v="1"/>
    <x v="9"/>
    <x v="1"/>
    <s v="B"/>
    <s v="Ceph. 4. Gen."/>
    <s v="Cefquinom"/>
    <n v="2.7208958322000004E-3"/>
  </r>
  <r>
    <n v="3"/>
    <n v="32"/>
    <n v="4"/>
    <n v="1"/>
    <s v="FQ-1"/>
    <n v="2024"/>
    <x v="1"/>
    <x v="9"/>
    <x v="1"/>
    <s v="B"/>
    <s v="Fluorchinolone"/>
    <s v="Danofloxacin"/>
    <n v="4.0487633224170006E-3"/>
  </r>
  <r>
    <n v="3"/>
    <n v="32"/>
    <n v="4"/>
    <n v="1"/>
    <s v="FQ-3"/>
    <n v="2024"/>
    <x v="1"/>
    <x v="9"/>
    <x v="1"/>
    <s v="B"/>
    <s v="Fluorchinolone"/>
    <s v="Enrofloxacin"/>
    <n v="0.109989025"/>
  </r>
  <r>
    <n v="3"/>
    <n v="32"/>
    <n v="4"/>
    <n v="1"/>
    <s v="FQ-5"/>
    <n v="2024"/>
    <x v="1"/>
    <x v="9"/>
    <x v="1"/>
    <s v="B"/>
    <s v="Fluorchinolone"/>
    <s v="Marbofloxacin"/>
    <n v="4.8092919999999997E-2"/>
  </r>
  <r>
    <n v="3"/>
    <n v="32"/>
    <n v="4"/>
    <n v="1"/>
    <s v="PP-2"/>
    <n v="2024"/>
    <x v="1"/>
    <x v="9"/>
    <x v="1"/>
    <s v="B"/>
    <s v="Polypeptid-AB"/>
    <s v="Colistin"/>
    <n v="0.70347459958913861"/>
  </r>
  <r>
    <n v="3"/>
    <n v="32"/>
    <n v="4"/>
    <n v="1"/>
    <s v="AG-2"/>
    <n v="2024"/>
    <x v="1"/>
    <x v="9"/>
    <x v="1"/>
    <s v="C"/>
    <s v="Aminoglykoside"/>
    <s v="Apramycin"/>
    <n v="5.609406477272727E-2"/>
  </r>
  <r>
    <n v="3"/>
    <n v="32"/>
    <n v="4"/>
    <n v="1"/>
    <s v="AG-3"/>
    <n v="2024"/>
    <x v="1"/>
    <x v="9"/>
    <x v="1"/>
    <s v="C"/>
    <s v="Aminoglykoside"/>
    <s v="Dihydrostreptomycin"/>
    <n v="1.0162890423E-3"/>
  </r>
  <r>
    <n v="3"/>
    <n v="32"/>
    <n v="4"/>
    <n v="1"/>
    <s v="AG-5"/>
    <n v="2024"/>
    <x v="1"/>
    <x v="9"/>
    <x v="1"/>
    <s v="C"/>
    <s v="Aminoglykoside"/>
    <s v="Gentamicin"/>
    <n v="1.7E-5"/>
  </r>
  <r>
    <n v="3"/>
    <n v="32"/>
    <n v="4"/>
    <n v="1"/>
    <s v="AG-6"/>
    <n v="2024"/>
    <x v="1"/>
    <x v="9"/>
    <x v="1"/>
    <s v="C"/>
    <s v="Aminoglykoside"/>
    <s v="Kanamycin"/>
    <n v="2.7895686E-6"/>
  </r>
  <r>
    <n v="3"/>
    <n v="32"/>
    <n v="4"/>
    <n v="1"/>
    <s v="AG-7"/>
    <n v="2024"/>
    <x v="1"/>
    <x v="9"/>
    <x v="1"/>
    <s v="C"/>
    <s v="Aminoglykoside"/>
    <s v="Neomycin"/>
    <n v="0.51237783333333331"/>
  </r>
  <r>
    <n v="3"/>
    <n v="32"/>
    <n v="4"/>
    <n v="1"/>
    <s v="AG-8"/>
    <n v="2024"/>
    <x v="1"/>
    <x v="9"/>
    <x v="1"/>
    <s v="C"/>
    <s v="Aminoglykoside"/>
    <s v="Paromomycin"/>
    <n v="5.0000000000000002E-5"/>
  </r>
  <r>
    <n v="3"/>
    <n v="32"/>
    <n v="4"/>
    <n v="1"/>
    <s v="C1-3"/>
    <n v="2024"/>
    <x v="1"/>
    <x v="9"/>
    <x v="1"/>
    <s v="C"/>
    <s v="Ceph. 1. Gen."/>
    <s v="Cefalexin"/>
    <n v="5.1908220000000005E-6"/>
  </r>
  <r>
    <n v="3"/>
    <n v="32"/>
    <n v="4"/>
    <n v="1"/>
    <s v="FE-2"/>
    <n v="2024"/>
    <x v="1"/>
    <x v="9"/>
    <x v="1"/>
    <s v="C"/>
    <s v="Fenicole"/>
    <s v="Florfenicol"/>
    <n v="0.72839549999999997"/>
  </r>
  <r>
    <n v="3"/>
    <n v="32"/>
    <n v="4"/>
    <n v="1"/>
    <s v="FE-3"/>
    <n v="2024"/>
    <x v="1"/>
    <x v="9"/>
    <x v="1"/>
    <s v="C"/>
    <s v="Fenicole"/>
    <s v="Thiamphenicol"/>
    <n v="4.2749999999999997E-6"/>
  </r>
  <r>
    <n v="3"/>
    <n v="32"/>
    <n v="4"/>
    <n v="1"/>
    <s v="LI-2"/>
    <n v="2024"/>
    <x v="1"/>
    <x v="9"/>
    <x v="1"/>
    <s v="C"/>
    <s v="Lincosamide"/>
    <s v="Lincomycin"/>
    <n v="2.8521472931767158"/>
  </r>
  <r>
    <n v="3"/>
    <n v="32"/>
    <n v="4"/>
    <n v="1"/>
    <s v="MA-2"/>
    <n v="2024"/>
    <x v="1"/>
    <x v="9"/>
    <x v="1"/>
    <s v="C"/>
    <s v="Makrolide"/>
    <s v="Gamithromycin"/>
    <n v="3.8384999999999998E-4"/>
  </r>
  <r>
    <n v="3"/>
    <n v="32"/>
    <n v="4"/>
    <n v="1"/>
    <s v="MA-5"/>
    <n v="2024"/>
    <x v="1"/>
    <x v="9"/>
    <x v="1"/>
    <s v="C"/>
    <s v="Makrolide"/>
    <s v="Tildipirosin"/>
    <n v="6.4351971428571429E-3"/>
  </r>
  <r>
    <n v="3"/>
    <n v="32"/>
    <n v="4"/>
    <n v="1"/>
    <s v="MA-6"/>
    <n v="2024"/>
    <x v="1"/>
    <x v="9"/>
    <x v="1"/>
    <s v="C"/>
    <s v="Makrolide"/>
    <s v="Tilmicosin"/>
    <n v="7.6707098197999993E-2"/>
  </r>
  <r>
    <n v="3"/>
    <n v="32"/>
    <n v="4"/>
    <n v="1"/>
    <s v="MA-7"/>
    <n v="2024"/>
    <x v="1"/>
    <x v="9"/>
    <x v="1"/>
    <s v="C"/>
    <s v="Makrolide"/>
    <s v="Tulathromycin"/>
    <n v="5.3733781666666668E-2"/>
  </r>
  <r>
    <n v="3"/>
    <n v="32"/>
    <n v="4"/>
    <n v="1"/>
    <s v="MA-8"/>
    <n v="2024"/>
    <x v="1"/>
    <x v="9"/>
    <x v="1"/>
    <s v="C"/>
    <s v="Makrolide"/>
    <s v="Tylosin"/>
    <n v="16.869512830439994"/>
  </r>
  <r>
    <n v="3"/>
    <n v="32"/>
    <n v="4"/>
    <n v="1"/>
    <s v="PM-1"/>
    <n v="2024"/>
    <x v="1"/>
    <x v="9"/>
    <x v="1"/>
    <s v="C"/>
    <s v="Pleuromutiline"/>
    <s v="Tiamulin"/>
    <n v="4.1231925905155"/>
  </r>
  <r>
    <n v="3"/>
    <n v="32"/>
    <n v="4"/>
    <n v="1"/>
    <s v="AG-9"/>
    <n v="2024"/>
    <x v="1"/>
    <x v="9"/>
    <x v="1"/>
    <s v="D"/>
    <s v="Aminoglykoside"/>
    <s v="Spectinomycin"/>
    <n v="0.34213241840203323"/>
  </r>
  <r>
    <n v="3"/>
    <n v="32"/>
    <n v="4"/>
    <n v="1"/>
    <s v="FA-1"/>
    <n v="2024"/>
    <x v="1"/>
    <x v="9"/>
    <x v="1"/>
    <s v="D"/>
    <s v="Folsäureantag."/>
    <s v="Trimethoprim"/>
    <n v="0.25223367867353269"/>
  </r>
  <r>
    <n v="3"/>
    <n v="32"/>
    <n v="4"/>
    <n v="1"/>
    <s v="PC-1"/>
    <n v="2024"/>
    <x v="1"/>
    <x v="9"/>
    <x v="1"/>
    <s v="D"/>
    <s v="Penicilline"/>
    <s v="Amoxicillin"/>
    <n v="52.815836516706106"/>
  </r>
  <r>
    <n v="3"/>
    <n v="32"/>
    <n v="4"/>
    <n v="1"/>
    <s v="PC-2"/>
    <n v="2024"/>
    <x v="1"/>
    <x v="9"/>
    <x v="1"/>
    <s v="D"/>
    <s v="Penicilline"/>
    <s v="Ampicillin"/>
    <n v="8.0018399999999996E-3"/>
  </r>
  <r>
    <n v="3"/>
    <n v="32"/>
    <n v="4"/>
    <n v="1"/>
    <s v="PC-3"/>
    <n v="2024"/>
    <x v="1"/>
    <x v="9"/>
    <x v="1"/>
    <s v="D"/>
    <s v="Penicilline"/>
    <s v="Benzylpenicillin"/>
    <n v="1.0124090194232898"/>
  </r>
  <r>
    <n v="3"/>
    <n v="32"/>
    <n v="4"/>
    <n v="1"/>
    <s v="SU-5"/>
    <n v="2024"/>
    <x v="1"/>
    <x v="9"/>
    <x v="1"/>
    <s v="D"/>
    <s v="Sulfonamide"/>
    <s v="Sulfadiazin"/>
    <n v="0.96440595136000007"/>
  </r>
  <r>
    <n v="3"/>
    <n v="32"/>
    <n v="4"/>
    <n v="1"/>
    <s v="SU-6"/>
    <n v="2024"/>
    <x v="1"/>
    <x v="9"/>
    <x v="1"/>
    <s v="D"/>
    <s v="Sulfonamide"/>
    <s v="Sulfadimethoxin"/>
    <n v="0.10399755545714286"/>
  </r>
  <r>
    <n v="3"/>
    <n v="32"/>
    <n v="4"/>
    <n v="1"/>
    <s v="SU-7"/>
    <n v="2024"/>
    <x v="1"/>
    <x v="9"/>
    <x v="1"/>
    <s v="D"/>
    <s v="Sulfonamide"/>
    <s v="Sulfadimidin"/>
    <n v="0.15367924990932"/>
  </r>
  <r>
    <n v="3"/>
    <n v="32"/>
    <n v="4"/>
    <n v="1"/>
    <s v="SU-8"/>
    <n v="2024"/>
    <x v="1"/>
    <x v="9"/>
    <x v="1"/>
    <s v="D"/>
    <s v="Sulfonamide"/>
    <s v="Sulfadoxin"/>
    <n v="0.10933626666666667"/>
  </r>
  <r>
    <n v="3"/>
    <n v="32"/>
    <n v="4"/>
    <n v="1"/>
    <s v="SU-14"/>
    <n v="2024"/>
    <x v="1"/>
    <x v="9"/>
    <x v="1"/>
    <s v="D"/>
    <s v="Sulfonamide"/>
    <s v="Sulfamethoxazol"/>
    <n v="4.0000000000000001E-3"/>
  </r>
  <r>
    <n v="3"/>
    <n v="32"/>
    <n v="4"/>
    <n v="1"/>
    <s v="TC-1"/>
    <n v="2024"/>
    <x v="1"/>
    <x v="9"/>
    <x v="1"/>
    <s v="D"/>
    <s v="Tetrazykline"/>
    <s v="Chlortetracyclin"/>
    <n v="3.2966643537583811"/>
  </r>
  <r>
    <n v="3"/>
    <n v="32"/>
    <n v="4"/>
    <n v="1"/>
    <s v="TC-2"/>
    <n v="2024"/>
    <x v="1"/>
    <x v="9"/>
    <x v="1"/>
    <s v="D"/>
    <s v="Tetrazykline"/>
    <s v="Doxycyclin"/>
    <n v="26.434552338985601"/>
  </r>
  <r>
    <n v="3"/>
    <n v="32"/>
    <n v="4"/>
    <n v="1"/>
    <s v="TC-3"/>
    <n v="2024"/>
    <x v="1"/>
    <x v="9"/>
    <x v="1"/>
    <s v="D"/>
    <s v="Tetrazykline"/>
    <s v="Oxytetracyclin"/>
    <n v="0.24242180384033665"/>
  </r>
  <r>
    <n v="3"/>
    <n v="32"/>
    <n v="4"/>
    <n v="1"/>
    <s v="TC-4"/>
    <n v="2024"/>
    <x v="1"/>
    <x v="9"/>
    <x v="1"/>
    <s v="D"/>
    <s v="Tetrazykline"/>
    <s v="Tetracyclin"/>
    <n v="0.34112315353535355"/>
  </r>
  <r>
    <n v="3"/>
    <n v="102"/>
    <n v="5"/>
    <n v="0"/>
    <s v="MA-5"/>
    <n v="2024"/>
    <x v="1"/>
    <x v="10"/>
    <x v="0"/>
    <s v="C"/>
    <s v="Makrolide"/>
    <s v="Tildipirosin"/>
    <n v="1.296E-5"/>
  </r>
  <r>
    <n v="3"/>
    <n v="102"/>
    <n v="5"/>
    <n v="0"/>
    <s v="PC-1"/>
    <n v="2024"/>
    <x v="1"/>
    <x v="10"/>
    <x v="0"/>
    <s v="D"/>
    <s v="Penicilline"/>
    <s v="Amoxicillin"/>
    <n v="2.2446685799999999E-3"/>
  </r>
  <r>
    <n v="3"/>
    <n v="102"/>
    <n v="5"/>
    <n v="0"/>
    <s v="TC-1"/>
    <n v="2024"/>
    <x v="1"/>
    <x v="10"/>
    <x v="0"/>
    <s v="D"/>
    <s v="Tetrazykline"/>
    <s v="Chlortetracyclin"/>
    <n v="2.7820248000000004E-3"/>
  </r>
  <r>
    <n v="3"/>
    <n v="43"/>
    <n v="6"/>
    <n v="0"/>
    <s v="C3-3"/>
    <n v="2024"/>
    <x v="1"/>
    <x v="11"/>
    <x v="0"/>
    <s v="B"/>
    <s v="Ceph. 3. Gen."/>
    <s v="Ceftiofur"/>
    <n v="1.3532100930000002E-3"/>
  </r>
  <r>
    <n v="3"/>
    <n v="43"/>
    <n v="6"/>
    <n v="0"/>
    <s v="C4-1"/>
    <n v="2024"/>
    <x v="1"/>
    <x v="11"/>
    <x v="0"/>
    <s v="B"/>
    <s v="Ceph. 4. Gen."/>
    <s v="Cefquinom"/>
    <n v="1.0363055430000002E-4"/>
  </r>
  <r>
    <n v="3"/>
    <n v="43"/>
    <n v="6"/>
    <n v="0"/>
    <s v="FQ-1"/>
    <n v="2024"/>
    <x v="1"/>
    <x v="11"/>
    <x v="0"/>
    <s v="B"/>
    <s v="Fluorchinolone"/>
    <s v="Danofloxacin"/>
    <n v="1.2253142370000002E-4"/>
  </r>
  <r>
    <n v="3"/>
    <n v="43"/>
    <n v="6"/>
    <n v="0"/>
    <s v="FQ-3"/>
    <n v="2024"/>
    <x v="1"/>
    <x v="11"/>
    <x v="0"/>
    <s v="B"/>
    <s v="Fluorchinolone"/>
    <s v="Enrofloxacin"/>
    <n v="5.695547058823529E-4"/>
  </r>
  <r>
    <n v="3"/>
    <n v="43"/>
    <n v="6"/>
    <n v="0"/>
    <s v="FQ-5"/>
    <n v="2024"/>
    <x v="1"/>
    <x v="11"/>
    <x v="0"/>
    <s v="B"/>
    <s v="Fluorchinolone"/>
    <s v="Marbofloxacin"/>
    <n v="1.85626E-3"/>
  </r>
  <r>
    <n v="3"/>
    <n v="43"/>
    <n v="6"/>
    <n v="0"/>
    <s v="PP-2"/>
    <n v="2024"/>
    <x v="1"/>
    <x v="11"/>
    <x v="0"/>
    <s v="B"/>
    <s v="Polypeptid-AB"/>
    <s v="Colistin"/>
    <n v="9.9600000000000001E-3"/>
  </r>
  <r>
    <n v="3"/>
    <n v="43"/>
    <n v="6"/>
    <n v="0"/>
    <s v="AG-3"/>
    <n v="2024"/>
    <x v="1"/>
    <x v="11"/>
    <x v="0"/>
    <s v="C"/>
    <s v="Aminoglykoside"/>
    <s v="Dihydrostreptomycin"/>
    <n v="1.6849518966E-5"/>
  </r>
  <r>
    <n v="3"/>
    <n v="43"/>
    <n v="6"/>
    <n v="0"/>
    <s v="AG-7"/>
    <n v="2024"/>
    <x v="1"/>
    <x v="11"/>
    <x v="0"/>
    <s v="C"/>
    <s v="Aminoglykoside"/>
    <s v="Neomycin"/>
    <n v="2.761365E-2"/>
  </r>
  <r>
    <n v="3"/>
    <n v="43"/>
    <n v="6"/>
    <n v="0"/>
    <s v="FE-2"/>
    <n v="2024"/>
    <x v="1"/>
    <x v="11"/>
    <x v="0"/>
    <s v="C"/>
    <s v="Fenicole"/>
    <s v="Florfenicol"/>
    <n v="1.077786E-2"/>
  </r>
  <r>
    <n v="3"/>
    <n v="43"/>
    <n v="6"/>
    <n v="0"/>
    <s v="LI-2"/>
    <n v="2024"/>
    <x v="1"/>
    <x v="11"/>
    <x v="0"/>
    <s v="C"/>
    <s v="Lincosamide"/>
    <s v="Lincomycin"/>
    <n v="3.2329353685440002E-2"/>
  </r>
  <r>
    <n v="3"/>
    <n v="43"/>
    <n v="6"/>
    <n v="0"/>
    <s v="MA-2"/>
    <n v="2024"/>
    <x v="1"/>
    <x v="11"/>
    <x v="0"/>
    <s v="C"/>
    <s v="Makrolide"/>
    <s v="Gamithromycin"/>
    <n v="1.5254999999999999E-4"/>
  </r>
  <r>
    <n v="3"/>
    <n v="43"/>
    <n v="6"/>
    <n v="0"/>
    <s v="MA-5"/>
    <n v="2024"/>
    <x v="1"/>
    <x v="11"/>
    <x v="0"/>
    <s v="C"/>
    <s v="Makrolide"/>
    <s v="Tildipirosin"/>
    <n v="1.0328E-4"/>
  </r>
  <r>
    <n v="3"/>
    <n v="43"/>
    <n v="6"/>
    <n v="0"/>
    <s v="MA-7"/>
    <n v="2024"/>
    <x v="1"/>
    <x v="11"/>
    <x v="0"/>
    <s v="C"/>
    <s v="Makrolide"/>
    <s v="Tulathromycin"/>
    <n v="1.3790675000000001E-2"/>
  </r>
  <r>
    <n v="3"/>
    <n v="43"/>
    <n v="6"/>
    <n v="0"/>
    <s v="MA-8"/>
    <n v="2024"/>
    <x v="1"/>
    <x v="11"/>
    <x v="0"/>
    <s v="C"/>
    <s v="Makrolide"/>
    <s v="Tylosin"/>
    <n v="0.18546418056074765"/>
  </r>
  <r>
    <n v="3"/>
    <n v="43"/>
    <n v="6"/>
    <n v="0"/>
    <s v="PM-1"/>
    <n v="2024"/>
    <x v="1"/>
    <x v="11"/>
    <x v="0"/>
    <s v="C"/>
    <s v="Pleuromutiline"/>
    <s v="Tiamulin"/>
    <n v="0.151463769"/>
  </r>
  <r>
    <n v="3"/>
    <n v="43"/>
    <n v="6"/>
    <n v="0"/>
    <s v="AG-9"/>
    <n v="2024"/>
    <x v="1"/>
    <x v="11"/>
    <x v="0"/>
    <s v="D"/>
    <s v="Aminoglykoside"/>
    <s v="Spectinomycin"/>
    <n v="1.98237136128E-3"/>
  </r>
  <r>
    <n v="3"/>
    <n v="43"/>
    <n v="6"/>
    <n v="0"/>
    <s v="FA-1"/>
    <n v="2024"/>
    <x v="1"/>
    <x v="11"/>
    <x v="0"/>
    <s v="D"/>
    <s v="Folsäureantag."/>
    <s v="Trimethoprim"/>
    <n v="1.371241868E-2"/>
  </r>
  <r>
    <n v="3"/>
    <n v="43"/>
    <n v="6"/>
    <n v="0"/>
    <s v="PC-1"/>
    <n v="2024"/>
    <x v="1"/>
    <x v="11"/>
    <x v="0"/>
    <s v="D"/>
    <s v="Penicilline"/>
    <s v="Amoxicillin"/>
    <n v="1.1420729577240367"/>
  </r>
  <r>
    <n v="3"/>
    <n v="43"/>
    <n v="6"/>
    <n v="0"/>
    <s v="PC-2"/>
    <n v="2024"/>
    <x v="1"/>
    <x v="11"/>
    <x v="0"/>
    <s v="D"/>
    <s v="Penicilline"/>
    <s v="Ampicillin"/>
    <n v="1.6509823929727999E-2"/>
  </r>
  <r>
    <n v="3"/>
    <n v="43"/>
    <n v="6"/>
    <n v="0"/>
    <s v="PC-3"/>
    <n v="2024"/>
    <x v="1"/>
    <x v="11"/>
    <x v="0"/>
    <s v="D"/>
    <s v="Penicilline"/>
    <s v="Benzylpenicillin"/>
    <n v="1.7176069810853994E-2"/>
  </r>
  <r>
    <n v="3"/>
    <n v="43"/>
    <n v="6"/>
    <n v="0"/>
    <s v="PC-4"/>
    <n v="2024"/>
    <x v="1"/>
    <x v="11"/>
    <x v="0"/>
    <s v="D"/>
    <s v="Penicilline"/>
    <s v="Cloxacillin"/>
    <n v="1.149934266E-5"/>
  </r>
  <r>
    <n v="3"/>
    <n v="43"/>
    <n v="6"/>
    <n v="0"/>
    <s v="SU-5"/>
    <n v="2024"/>
    <x v="1"/>
    <x v="11"/>
    <x v="0"/>
    <s v="D"/>
    <s v="Sulfonamide"/>
    <s v="Sulfadiazin"/>
    <n v="5.5295200000000003E-2"/>
  </r>
  <r>
    <n v="3"/>
    <n v="43"/>
    <n v="6"/>
    <n v="0"/>
    <s v="SU-6"/>
    <n v="2024"/>
    <x v="1"/>
    <x v="11"/>
    <x v="0"/>
    <s v="D"/>
    <s v="Sulfonamide"/>
    <s v="Sulfadimethoxin"/>
    <n v="7.4183413200000006E-3"/>
  </r>
  <r>
    <n v="3"/>
    <n v="43"/>
    <n v="6"/>
    <n v="0"/>
    <s v="SU-7"/>
    <n v="2024"/>
    <x v="1"/>
    <x v="11"/>
    <x v="0"/>
    <s v="D"/>
    <s v="Sulfonamide"/>
    <s v="Sulfadimidin"/>
    <n v="5.4230932756000006E-3"/>
  </r>
  <r>
    <n v="3"/>
    <n v="43"/>
    <n v="6"/>
    <n v="0"/>
    <s v="SU-8"/>
    <n v="2024"/>
    <x v="1"/>
    <x v="11"/>
    <x v="0"/>
    <s v="D"/>
    <s v="Sulfonamide"/>
    <s v="Sulfadoxin"/>
    <n v="4.2559999999999999E-4"/>
  </r>
  <r>
    <n v="3"/>
    <n v="43"/>
    <n v="6"/>
    <n v="0"/>
    <s v="TC-1"/>
    <n v="2024"/>
    <x v="1"/>
    <x v="11"/>
    <x v="0"/>
    <s v="D"/>
    <s v="Tetrazykline"/>
    <s v="Chlortetracyclin"/>
    <n v="0.22559188911660488"/>
  </r>
  <r>
    <n v="3"/>
    <n v="43"/>
    <n v="6"/>
    <n v="0"/>
    <s v="TC-2"/>
    <n v="2024"/>
    <x v="1"/>
    <x v="11"/>
    <x v="0"/>
    <s v="D"/>
    <s v="Tetrazykline"/>
    <s v="Doxycyclin"/>
    <n v="0.54284042899999996"/>
  </r>
  <r>
    <n v="3"/>
    <n v="43"/>
    <n v="6"/>
    <n v="0"/>
    <s v="TC-3"/>
    <n v="2024"/>
    <x v="1"/>
    <x v="11"/>
    <x v="0"/>
    <s v="D"/>
    <s v="Tetrazykline"/>
    <s v="Oxytetracyclin"/>
    <n v="6.0423241526800005E-3"/>
  </r>
  <r>
    <n v="3"/>
    <n v="43"/>
    <n v="6"/>
    <n v="0"/>
    <s v="TC-4"/>
    <n v="2024"/>
    <x v="1"/>
    <x v="11"/>
    <x v="0"/>
    <s v="D"/>
    <s v="Tetrazykline"/>
    <s v="Tetracyclin"/>
    <n v="5.5636840000000002E-3"/>
  </r>
  <r>
    <n v="5"/>
    <n v="51"/>
    <n v="1"/>
    <n v="0"/>
    <s v="FQ-3"/>
    <n v="2024"/>
    <x v="2"/>
    <x v="12"/>
    <x v="0"/>
    <s v="B"/>
    <s v="Fluorchinolone"/>
    <s v="Enrofloxacin"/>
    <n v="8.7515000000000006E-3"/>
  </r>
  <r>
    <n v="5"/>
    <n v="51"/>
    <n v="1"/>
    <n v="0"/>
    <s v="PP-2"/>
    <n v="2024"/>
    <x v="2"/>
    <x v="12"/>
    <x v="0"/>
    <s v="B"/>
    <s v="Polypeptid-AB"/>
    <s v="Colistin"/>
    <n v="0.1991506858"/>
  </r>
  <r>
    <n v="5"/>
    <n v="51"/>
    <n v="1"/>
    <n v="0"/>
    <s v="AG-2"/>
    <n v="2024"/>
    <x v="2"/>
    <x v="12"/>
    <x v="0"/>
    <s v="C"/>
    <s v="Aminoglykoside"/>
    <s v="Apramycin"/>
    <n v="1.2386275E-2"/>
  </r>
  <r>
    <n v="5"/>
    <n v="51"/>
    <n v="1"/>
    <n v="0"/>
    <s v="AG-7"/>
    <n v="2024"/>
    <x v="2"/>
    <x v="12"/>
    <x v="0"/>
    <s v="C"/>
    <s v="Aminoglykoside"/>
    <s v="Neomycin"/>
    <n v="1.7003999999999998E-2"/>
  </r>
  <r>
    <n v="5"/>
    <n v="51"/>
    <n v="1"/>
    <n v="0"/>
    <s v="FE-2"/>
    <n v="2024"/>
    <x v="2"/>
    <x v="12"/>
    <x v="0"/>
    <s v="C"/>
    <s v="Fenicole"/>
    <s v="Florfenicol"/>
    <n v="4.0000000000000003E-5"/>
  </r>
  <r>
    <n v="5"/>
    <n v="51"/>
    <n v="1"/>
    <n v="0"/>
    <s v="LI-2"/>
    <n v="2024"/>
    <x v="2"/>
    <x v="12"/>
    <x v="0"/>
    <s v="C"/>
    <s v="Lincosamide"/>
    <s v="Lincomycin"/>
    <n v="8.8542251671753155E-2"/>
  </r>
  <r>
    <n v="5"/>
    <n v="51"/>
    <n v="1"/>
    <n v="0"/>
    <s v="MA-6"/>
    <n v="2024"/>
    <x v="2"/>
    <x v="12"/>
    <x v="0"/>
    <s v="C"/>
    <s v="Makrolide"/>
    <s v="Tilmicosin"/>
    <n v="4.0441500000000009E-6"/>
  </r>
  <r>
    <n v="5"/>
    <n v="51"/>
    <n v="1"/>
    <n v="0"/>
    <s v="MA-7"/>
    <n v="2024"/>
    <x v="2"/>
    <x v="12"/>
    <x v="0"/>
    <s v="C"/>
    <s v="Makrolide"/>
    <s v="Tulathromycin"/>
    <n v="2.0000000000000002E-5"/>
  </r>
  <r>
    <n v="5"/>
    <n v="51"/>
    <n v="1"/>
    <n v="0"/>
    <s v="MA-8"/>
    <n v="2024"/>
    <x v="2"/>
    <x v="12"/>
    <x v="0"/>
    <s v="C"/>
    <s v="Makrolide"/>
    <s v="Tylosin"/>
    <n v="0.13297539999999999"/>
  </r>
  <r>
    <n v="5"/>
    <n v="51"/>
    <n v="1"/>
    <n v="0"/>
    <s v="PM-1"/>
    <n v="2024"/>
    <x v="2"/>
    <x v="12"/>
    <x v="0"/>
    <s v="C"/>
    <s v="Pleuromutiline"/>
    <s v="Tiamulin"/>
    <n v="1.1943075000000001E-3"/>
  </r>
  <r>
    <n v="5"/>
    <n v="51"/>
    <n v="1"/>
    <n v="0"/>
    <s v="AG-9"/>
    <n v="2024"/>
    <x v="2"/>
    <x v="12"/>
    <x v="0"/>
    <s v="D"/>
    <s v="Aminoglykoside"/>
    <s v="Spectinomycin"/>
    <n v="0.15888580855970741"/>
  </r>
  <r>
    <n v="5"/>
    <n v="51"/>
    <n v="1"/>
    <n v="0"/>
    <s v="FA-1"/>
    <n v="2024"/>
    <x v="2"/>
    <x v="12"/>
    <x v="0"/>
    <s v="D"/>
    <s v="Folsäureantag."/>
    <s v="Trimethoprim"/>
    <n v="1.2400700000000001E-2"/>
  </r>
  <r>
    <n v="5"/>
    <n v="51"/>
    <n v="1"/>
    <n v="0"/>
    <s v="PC-1"/>
    <n v="2024"/>
    <x v="2"/>
    <x v="12"/>
    <x v="0"/>
    <s v="D"/>
    <s v="Penicilline"/>
    <s v="Amoxicillin"/>
    <n v="0.23098151321142854"/>
  </r>
  <r>
    <n v="5"/>
    <n v="51"/>
    <n v="1"/>
    <n v="0"/>
    <s v="PC-3"/>
    <n v="2024"/>
    <x v="2"/>
    <x v="12"/>
    <x v="0"/>
    <s v="D"/>
    <s v="Penicilline"/>
    <s v="Benzylpenicillin"/>
    <n v="2.9020105907534247E-2"/>
  </r>
  <r>
    <n v="5"/>
    <n v="51"/>
    <n v="1"/>
    <n v="0"/>
    <s v="PC-9"/>
    <n v="2024"/>
    <x v="2"/>
    <x v="12"/>
    <x v="0"/>
    <s v="D"/>
    <s v="Penicilline"/>
    <s v="Phenoxymethylpenicillin"/>
    <n v="4.7208876000000002E-3"/>
  </r>
  <r>
    <n v="5"/>
    <n v="51"/>
    <n v="1"/>
    <n v="0"/>
    <s v="SU-4"/>
    <n v="2024"/>
    <x v="2"/>
    <x v="12"/>
    <x v="0"/>
    <s v="D"/>
    <s v="Sulfonamide"/>
    <s v="Sulfaclozin"/>
    <n v="1.0521599999999999E-3"/>
  </r>
  <r>
    <n v="5"/>
    <n v="51"/>
    <n v="1"/>
    <n v="0"/>
    <s v="SU-6"/>
    <n v="2024"/>
    <x v="2"/>
    <x v="12"/>
    <x v="0"/>
    <s v="D"/>
    <s v="Sulfonamide"/>
    <s v="Sulfadimethoxin"/>
    <n v="7.5000000000000002E-6"/>
  </r>
  <r>
    <n v="5"/>
    <n v="51"/>
    <n v="1"/>
    <n v="0"/>
    <s v="SU-7"/>
    <n v="2024"/>
    <x v="2"/>
    <x v="12"/>
    <x v="0"/>
    <s v="D"/>
    <s v="Sulfonamide"/>
    <s v="Sulfadimidin"/>
    <n v="3.1511199999999999E-4"/>
  </r>
  <r>
    <n v="5"/>
    <n v="51"/>
    <n v="1"/>
    <n v="0"/>
    <s v="SU-14"/>
    <n v="2024"/>
    <x v="2"/>
    <x v="12"/>
    <x v="0"/>
    <s v="D"/>
    <s v="Sulfonamide"/>
    <s v="Sulfamethoxazol"/>
    <n v="6.1996000000000002E-2"/>
  </r>
  <r>
    <n v="5"/>
    <n v="51"/>
    <n v="1"/>
    <n v="0"/>
    <s v="TC-2"/>
    <n v="2024"/>
    <x v="2"/>
    <x v="12"/>
    <x v="0"/>
    <s v="D"/>
    <s v="Tetrazykline"/>
    <s v="Doxycyclin"/>
    <n v="9.3816821500000008E-3"/>
  </r>
  <r>
    <n v="5"/>
    <n v="51"/>
    <n v="1"/>
    <n v="0"/>
    <s v="TC-3"/>
    <n v="2024"/>
    <x v="2"/>
    <x v="12"/>
    <x v="0"/>
    <s v="D"/>
    <s v="Tetrazykline"/>
    <s v="Oxytetracyclin"/>
    <n v="2.2770268400000001E-4"/>
  </r>
  <r>
    <n v="5"/>
    <n v="51"/>
    <n v="1"/>
    <n v="1"/>
    <s v="FQ-3"/>
    <n v="2024"/>
    <x v="2"/>
    <x v="12"/>
    <x v="1"/>
    <s v="B"/>
    <s v="Fluorchinolone"/>
    <s v="Enrofloxacin"/>
    <n v="0.19805501169590642"/>
  </r>
  <r>
    <n v="5"/>
    <n v="51"/>
    <n v="1"/>
    <n v="1"/>
    <s v="PP-2"/>
    <n v="2024"/>
    <x v="2"/>
    <x v="12"/>
    <x v="1"/>
    <s v="B"/>
    <s v="Polypeptid-AB"/>
    <s v="Colistin"/>
    <n v="12.463485485203321"/>
  </r>
  <r>
    <n v="5"/>
    <n v="51"/>
    <n v="1"/>
    <n v="1"/>
    <s v="AG-2"/>
    <n v="2024"/>
    <x v="2"/>
    <x v="12"/>
    <x v="1"/>
    <s v="C"/>
    <s v="Aminoglykoside"/>
    <s v="Apramycin"/>
    <n v="1.42380473125"/>
  </r>
  <r>
    <n v="5"/>
    <n v="51"/>
    <n v="1"/>
    <n v="1"/>
    <s v="AG-7"/>
    <n v="2024"/>
    <x v="2"/>
    <x v="12"/>
    <x v="1"/>
    <s v="C"/>
    <s v="Aminoglykoside"/>
    <s v="Neomycin"/>
    <n v="0.52798"/>
  </r>
  <r>
    <n v="5"/>
    <n v="51"/>
    <n v="1"/>
    <n v="1"/>
    <s v="LI-2"/>
    <n v="2024"/>
    <x v="2"/>
    <x v="12"/>
    <x v="1"/>
    <s v="C"/>
    <s v="Lincosamide"/>
    <s v="Lincomycin"/>
    <n v="5.7390279160012403"/>
  </r>
  <r>
    <n v="5"/>
    <n v="51"/>
    <n v="1"/>
    <n v="1"/>
    <s v="MA-8"/>
    <n v="2024"/>
    <x v="2"/>
    <x v="12"/>
    <x v="1"/>
    <s v="C"/>
    <s v="Makrolide"/>
    <s v="Tylosin"/>
    <n v="4.0634099999999993"/>
  </r>
  <r>
    <n v="5"/>
    <n v="51"/>
    <n v="1"/>
    <n v="1"/>
    <s v="PM-1"/>
    <n v="2024"/>
    <x v="2"/>
    <x v="12"/>
    <x v="1"/>
    <s v="C"/>
    <s v="Pleuromutiline"/>
    <s v="Tiamulin"/>
    <n v="2.6679615E-2"/>
  </r>
  <r>
    <n v="5"/>
    <n v="51"/>
    <n v="1"/>
    <n v="1"/>
    <s v="AG-9"/>
    <n v="2024"/>
    <x v="2"/>
    <x v="12"/>
    <x v="1"/>
    <s v="D"/>
    <s v="Aminoglykoside"/>
    <s v="Spectinomycin"/>
    <n v="10.20996268036496"/>
  </r>
  <r>
    <n v="5"/>
    <n v="51"/>
    <n v="1"/>
    <n v="1"/>
    <s v="FA-1"/>
    <n v="2024"/>
    <x v="2"/>
    <x v="12"/>
    <x v="1"/>
    <s v="D"/>
    <s v="Folsäureantag."/>
    <s v="Trimethoprim"/>
    <n v="0.86511179916324898"/>
  </r>
  <r>
    <n v="5"/>
    <n v="51"/>
    <n v="1"/>
    <n v="1"/>
    <s v="PC-1"/>
    <n v="2024"/>
    <x v="2"/>
    <x v="12"/>
    <x v="1"/>
    <s v="D"/>
    <s v="Penicilline"/>
    <s v="Amoxicillin"/>
    <n v="9.5550003827519987"/>
  </r>
  <r>
    <n v="5"/>
    <n v="51"/>
    <n v="1"/>
    <n v="1"/>
    <s v="PC-2"/>
    <n v="2024"/>
    <x v="2"/>
    <x v="12"/>
    <x v="1"/>
    <s v="D"/>
    <s v="Penicilline"/>
    <s v="Ampicillin"/>
    <n v="0.18445800000000001"/>
  </r>
  <r>
    <n v="5"/>
    <n v="51"/>
    <n v="1"/>
    <n v="1"/>
    <s v="PC-3"/>
    <n v="2024"/>
    <x v="2"/>
    <x v="12"/>
    <x v="1"/>
    <s v="D"/>
    <s v="Penicilline"/>
    <s v="Benzylpenicillin"/>
    <n v="0.5451509086477988"/>
  </r>
  <r>
    <n v="5"/>
    <n v="51"/>
    <n v="1"/>
    <n v="1"/>
    <s v="PC-9"/>
    <n v="2024"/>
    <x v="2"/>
    <x v="12"/>
    <x v="1"/>
    <s v="D"/>
    <s v="Penicilline"/>
    <s v="Phenoxymethylpenicillin"/>
    <n v="0.21837825900000002"/>
  </r>
  <r>
    <n v="5"/>
    <n v="51"/>
    <n v="1"/>
    <n v="1"/>
    <s v="SU-4"/>
    <n v="2024"/>
    <x v="2"/>
    <x v="12"/>
    <x v="1"/>
    <s v="D"/>
    <s v="Sulfonamide"/>
    <s v="Sulfaclozin"/>
    <n v="2.051712E-2"/>
  </r>
  <r>
    <n v="5"/>
    <n v="51"/>
    <n v="1"/>
    <n v="1"/>
    <s v="SU-14"/>
    <n v="2024"/>
    <x v="2"/>
    <x v="12"/>
    <x v="1"/>
    <s v="D"/>
    <s v="Sulfonamide"/>
    <s v="Sulfamethoxazol"/>
    <n v="4.3255572287868809"/>
  </r>
  <r>
    <n v="5"/>
    <n v="51"/>
    <n v="1"/>
    <n v="1"/>
    <s v="TC-2"/>
    <n v="2024"/>
    <x v="2"/>
    <x v="12"/>
    <x v="1"/>
    <s v="D"/>
    <s v="Tetrazykline"/>
    <s v="Doxycyclin"/>
    <n v="0.47985284878000001"/>
  </r>
  <r>
    <n v="5"/>
    <n v="54"/>
    <n v="2"/>
    <n v="0"/>
    <s v="FQ-3"/>
    <n v="2024"/>
    <x v="2"/>
    <x v="13"/>
    <x v="0"/>
    <s v="B"/>
    <s v="Fluorchinolone"/>
    <s v="Enrofloxacin"/>
    <n v="2.1379200000000002E-3"/>
  </r>
  <r>
    <n v="5"/>
    <n v="54"/>
    <n v="2"/>
    <n v="0"/>
    <s v="PP-2"/>
    <n v="2024"/>
    <x v="2"/>
    <x v="13"/>
    <x v="0"/>
    <s v="B"/>
    <s v="Polypeptid-AB"/>
    <s v="Colistin"/>
    <n v="9.0005999999999992E-3"/>
  </r>
  <r>
    <n v="5"/>
    <n v="54"/>
    <n v="2"/>
    <n v="0"/>
    <s v="AG-7"/>
    <n v="2024"/>
    <x v="2"/>
    <x v="13"/>
    <x v="0"/>
    <s v="C"/>
    <s v="Aminoglykoside"/>
    <s v="Neomycin"/>
    <n v="1.1010000000000001E-2"/>
  </r>
  <r>
    <n v="5"/>
    <n v="54"/>
    <n v="2"/>
    <n v="0"/>
    <s v="FE-2"/>
    <n v="2024"/>
    <x v="2"/>
    <x v="13"/>
    <x v="0"/>
    <s v="C"/>
    <s v="Fenicole"/>
    <s v="Florfenicol"/>
    <n v="1.8E-7"/>
  </r>
  <r>
    <n v="5"/>
    <n v="54"/>
    <n v="2"/>
    <n v="0"/>
    <s v="MA-6"/>
    <n v="2024"/>
    <x v="2"/>
    <x v="13"/>
    <x v="0"/>
    <s v="C"/>
    <s v="Makrolide"/>
    <s v="Tilmicosin"/>
    <n v="1.7255040000000001E-3"/>
  </r>
  <r>
    <n v="5"/>
    <n v="54"/>
    <n v="2"/>
    <n v="0"/>
    <s v="MA-8"/>
    <n v="2024"/>
    <x v="2"/>
    <x v="13"/>
    <x v="0"/>
    <s v="C"/>
    <s v="Makrolide"/>
    <s v="Tylosin"/>
    <n v="7.6714760869927359E-2"/>
  </r>
  <r>
    <n v="5"/>
    <n v="54"/>
    <n v="2"/>
    <n v="0"/>
    <s v="PM-1"/>
    <n v="2024"/>
    <x v="2"/>
    <x v="13"/>
    <x v="0"/>
    <s v="C"/>
    <s v="Pleuromutiline"/>
    <s v="Tiamulin"/>
    <n v="4.2509249999999995E-6"/>
  </r>
  <r>
    <n v="5"/>
    <n v="54"/>
    <n v="2"/>
    <n v="0"/>
    <s v="FA-1"/>
    <n v="2024"/>
    <x v="2"/>
    <x v="13"/>
    <x v="0"/>
    <s v="D"/>
    <s v="Folsäureantag."/>
    <s v="Trimethoprim"/>
    <n v="1.5300000000000001E-4"/>
  </r>
  <r>
    <n v="5"/>
    <n v="54"/>
    <n v="2"/>
    <n v="0"/>
    <s v="PC-1"/>
    <n v="2024"/>
    <x v="2"/>
    <x v="13"/>
    <x v="0"/>
    <s v="D"/>
    <s v="Penicilline"/>
    <s v="Amoxicillin"/>
    <n v="2.790503448620972E-2"/>
  </r>
  <r>
    <n v="5"/>
    <n v="54"/>
    <n v="2"/>
    <n v="0"/>
    <s v="PC-3"/>
    <n v="2024"/>
    <x v="2"/>
    <x v="13"/>
    <x v="0"/>
    <s v="D"/>
    <s v="Penicilline"/>
    <s v="Benzylpenicillin"/>
    <n v="7.9805529999999996E-3"/>
  </r>
  <r>
    <n v="5"/>
    <n v="54"/>
    <n v="2"/>
    <n v="0"/>
    <s v="PC-9"/>
    <n v="2024"/>
    <x v="2"/>
    <x v="13"/>
    <x v="0"/>
    <s v="D"/>
    <s v="Penicilline"/>
    <s v="Phenoxymethylpenicillin"/>
    <n v="8.9288980000000011E-3"/>
  </r>
  <r>
    <n v="5"/>
    <n v="54"/>
    <n v="2"/>
    <n v="0"/>
    <s v="SU-4"/>
    <n v="2024"/>
    <x v="2"/>
    <x v="13"/>
    <x v="0"/>
    <s v="D"/>
    <s v="Sulfonamide"/>
    <s v="Sulfaclozin"/>
    <n v="5.7868800000000012E-3"/>
  </r>
  <r>
    <n v="5"/>
    <n v="54"/>
    <n v="2"/>
    <n v="0"/>
    <s v="SU-14"/>
    <n v="2024"/>
    <x v="2"/>
    <x v="13"/>
    <x v="0"/>
    <s v="D"/>
    <s v="Sulfonamide"/>
    <s v="Sulfamethoxazol"/>
    <n v="7.6499999999999995E-4"/>
  </r>
  <r>
    <n v="5"/>
    <n v="54"/>
    <n v="2"/>
    <n v="0"/>
    <s v="TC-2"/>
    <n v="2024"/>
    <x v="2"/>
    <x v="13"/>
    <x v="0"/>
    <s v="D"/>
    <s v="Tetrazykline"/>
    <s v="Doxycyclin"/>
    <n v="6.5337499999999996E-3"/>
  </r>
  <r>
    <n v="5"/>
    <n v="54"/>
    <n v="2"/>
    <n v="0"/>
    <s v="TC-3"/>
    <n v="2024"/>
    <x v="2"/>
    <x v="13"/>
    <x v="0"/>
    <s v="D"/>
    <s v="Tetrazykline"/>
    <s v="Oxytetracyclin"/>
    <n v="3.9725344719999999E-5"/>
  </r>
  <r>
    <n v="5"/>
    <n v="54"/>
    <n v="2"/>
    <n v="1"/>
    <s v="FQ-3"/>
    <n v="2024"/>
    <x v="2"/>
    <x v="13"/>
    <x v="1"/>
    <s v="B"/>
    <s v="Fluorchinolone"/>
    <s v="Enrofloxacin"/>
    <n v="9.9903000000000006E-3"/>
  </r>
  <r>
    <n v="5"/>
    <n v="54"/>
    <n v="2"/>
    <n v="1"/>
    <s v="PP-2"/>
    <n v="2024"/>
    <x v="2"/>
    <x v="13"/>
    <x v="1"/>
    <s v="B"/>
    <s v="Polypeptid-AB"/>
    <s v="Colistin"/>
    <n v="1.0737E-2"/>
  </r>
  <r>
    <n v="5"/>
    <n v="54"/>
    <n v="2"/>
    <n v="1"/>
    <s v="AG-7"/>
    <n v="2024"/>
    <x v="2"/>
    <x v="13"/>
    <x v="1"/>
    <s v="C"/>
    <s v="Aminoglykoside"/>
    <s v="Neomycin"/>
    <n v="1.0999999999999999E-2"/>
  </r>
  <r>
    <n v="5"/>
    <n v="54"/>
    <n v="2"/>
    <n v="1"/>
    <s v="MA-8"/>
    <n v="2024"/>
    <x v="2"/>
    <x v="13"/>
    <x v="1"/>
    <s v="C"/>
    <s v="Makrolide"/>
    <s v="Tylosin"/>
    <n v="0.86764999999999992"/>
  </r>
  <r>
    <n v="5"/>
    <n v="54"/>
    <n v="2"/>
    <n v="1"/>
    <s v="PM-1"/>
    <n v="2024"/>
    <x v="2"/>
    <x v="13"/>
    <x v="1"/>
    <s v="C"/>
    <s v="Pleuromutiline"/>
    <s v="Tiamulin"/>
    <n v="8.0969999999999989E-4"/>
  </r>
  <r>
    <n v="5"/>
    <n v="54"/>
    <n v="2"/>
    <n v="1"/>
    <s v="FA-1"/>
    <n v="2024"/>
    <x v="2"/>
    <x v="13"/>
    <x v="1"/>
    <s v="D"/>
    <s v="Folsäureantag."/>
    <s v="Trimethoprim"/>
    <n v="2.8600000000000001E-3"/>
  </r>
  <r>
    <n v="5"/>
    <n v="54"/>
    <n v="2"/>
    <n v="1"/>
    <s v="PC-1"/>
    <n v="2024"/>
    <x v="2"/>
    <x v="13"/>
    <x v="1"/>
    <s v="D"/>
    <s v="Penicilline"/>
    <s v="Amoxicillin"/>
    <n v="0.29997953181509163"/>
  </r>
  <r>
    <n v="5"/>
    <n v="54"/>
    <n v="2"/>
    <n v="1"/>
    <s v="PC-3"/>
    <n v="2024"/>
    <x v="2"/>
    <x v="13"/>
    <x v="1"/>
    <s v="D"/>
    <s v="Penicilline"/>
    <s v="Benzylpenicillin"/>
    <n v="5.4782142499999999E-2"/>
  </r>
  <r>
    <n v="5"/>
    <n v="54"/>
    <n v="2"/>
    <n v="1"/>
    <s v="PC-9"/>
    <n v="2024"/>
    <x v="2"/>
    <x v="13"/>
    <x v="1"/>
    <s v="D"/>
    <s v="Penicilline"/>
    <s v="Phenoxymethylpenicillin"/>
    <n v="1.8432821000000002E-2"/>
  </r>
  <r>
    <n v="5"/>
    <n v="54"/>
    <n v="2"/>
    <n v="1"/>
    <s v="SU-4"/>
    <n v="2024"/>
    <x v="2"/>
    <x v="13"/>
    <x v="1"/>
    <s v="D"/>
    <s v="Sulfonamide"/>
    <s v="Sulfaclozin"/>
    <n v="2.3673600000000002E-3"/>
  </r>
  <r>
    <n v="5"/>
    <n v="54"/>
    <n v="2"/>
    <n v="1"/>
    <s v="SU-14"/>
    <n v="2024"/>
    <x v="2"/>
    <x v="13"/>
    <x v="1"/>
    <s v="D"/>
    <s v="Sulfonamide"/>
    <s v="Sulfamethoxazol"/>
    <n v="1.43E-2"/>
  </r>
  <r>
    <n v="5"/>
    <n v="53"/>
    <n v="3"/>
    <n v="0"/>
    <s v="FQ-1"/>
    <n v="2024"/>
    <x v="2"/>
    <x v="14"/>
    <x v="0"/>
    <s v="B"/>
    <s v="Fluorchinolone"/>
    <s v="Danofloxacin"/>
    <n v="3.5008978200000002E-8"/>
  </r>
  <r>
    <n v="5"/>
    <n v="53"/>
    <n v="3"/>
    <n v="0"/>
    <s v="FQ-3"/>
    <n v="2024"/>
    <x v="2"/>
    <x v="14"/>
    <x v="0"/>
    <s v="B"/>
    <s v="Fluorchinolone"/>
    <s v="Enrofloxacin"/>
    <n v="6.4481499999999997E-4"/>
  </r>
  <r>
    <n v="5"/>
    <n v="53"/>
    <n v="3"/>
    <n v="0"/>
    <s v="FQ-8"/>
    <n v="2024"/>
    <x v="2"/>
    <x v="14"/>
    <x v="0"/>
    <s v="B"/>
    <s v="Fluorchinolone"/>
    <s v="Pradofloxacin"/>
    <n v="1.8749999999999999E-8"/>
  </r>
  <r>
    <n v="5"/>
    <n v="53"/>
    <n v="3"/>
    <n v="0"/>
    <s v="PP-2"/>
    <n v="2024"/>
    <x v="2"/>
    <x v="14"/>
    <x v="0"/>
    <s v="B"/>
    <s v="Polypeptid-AB"/>
    <s v="Colistin"/>
    <n v="0.771192120372302"/>
  </r>
  <r>
    <n v="5"/>
    <n v="53"/>
    <n v="3"/>
    <n v="0"/>
    <s v="AG-5"/>
    <n v="2024"/>
    <x v="2"/>
    <x v="14"/>
    <x v="0"/>
    <s v="C"/>
    <s v="Aminoglykoside"/>
    <s v="Gentamicin"/>
    <n v="1.6150000000000001E-7"/>
  </r>
  <r>
    <n v="5"/>
    <n v="53"/>
    <n v="3"/>
    <n v="0"/>
    <s v="AG-7"/>
    <n v="2024"/>
    <x v="2"/>
    <x v="14"/>
    <x v="0"/>
    <s v="C"/>
    <s v="Aminoglykoside"/>
    <s v="Neomycin"/>
    <n v="0.15334422483870969"/>
  </r>
  <r>
    <n v="5"/>
    <n v="53"/>
    <n v="3"/>
    <n v="0"/>
    <s v="AG-8"/>
    <n v="2024"/>
    <x v="2"/>
    <x v="14"/>
    <x v="0"/>
    <s v="C"/>
    <s v="Aminoglykoside"/>
    <s v="Paromomycin"/>
    <n v="1.4399999999999999E-5"/>
  </r>
  <r>
    <n v="5"/>
    <n v="53"/>
    <n v="3"/>
    <n v="0"/>
    <s v="FE-2"/>
    <n v="2024"/>
    <x v="2"/>
    <x v="14"/>
    <x v="0"/>
    <s v="C"/>
    <s v="Fenicole"/>
    <s v="Florfenicol"/>
    <n v="1.8899999999999999E-6"/>
  </r>
  <r>
    <n v="5"/>
    <n v="53"/>
    <n v="3"/>
    <n v="0"/>
    <s v="LI-2"/>
    <n v="2024"/>
    <x v="2"/>
    <x v="14"/>
    <x v="0"/>
    <s v="C"/>
    <s v="Lincosamide"/>
    <s v="Lincomycin"/>
    <n v="2.0476189620000002E-3"/>
  </r>
  <r>
    <n v="5"/>
    <n v="53"/>
    <n v="3"/>
    <n v="0"/>
    <s v="MA-8"/>
    <n v="2024"/>
    <x v="2"/>
    <x v="14"/>
    <x v="0"/>
    <s v="C"/>
    <s v="Makrolide"/>
    <s v="Tylosin"/>
    <n v="0.81460242999999988"/>
  </r>
  <r>
    <n v="5"/>
    <n v="53"/>
    <n v="3"/>
    <n v="0"/>
    <s v="PM-1"/>
    <n v="2024"/>
    <x v="2"/>
    <x v="14"/>
    <x v="0"/>
    <s v="C"/>
    <s v="Pleuromutiline"/>
    <s v="Tiamulin"/>
    <n v="1.7758411956214287E-2"/>
  </r>
  <r>
    <n v="5"/>
    <n v="53"/>
    <n v="3"/>
    <n v="0"/>
    <s v="AG-9"/>
    <n v="2024"/>
    <x v="2"/>
    <x v="14"/>
    <x v="0"/>
    <s v="D"/>
    <s v="Aminoglykoside"/>
    <s v="Spectinomycin"/>
    <n v="4.1019961860000002E-3"/>
  </r>
  <r>
    <n v="5"/>
    <n v="53"/>
    <n v="3"/>
    <n v="0"/>
    <s v="FA-1"/>
    <n v="2024"/>
    <x v="2"/>
    <x v="14"/>
    <x v="0"/>
    <s v="D"/>
    <s v="Folsäureantag."/>
    <s v="Trimethoprim"/>
    <n v="1.9592000000000001E-5"/>
  </r>
  <r>
    <n v="5"/>
    <n v="53"/>
    <n v="3"/>
    <n v="0"/>
    <s v="PC-1"/>
    <n v="2024"/>
    <x v="2"/>
    <x v="14"/>
    <x v="0"/>
    <s v="D"/>
    <s v="Penicilline"/>
    <s v="Amoxicillin"/>
    <n v="3.50623866384E-3"/>
  </r>
  <r>
    <n v="5"/>
    <n v="53"/>
    <n v="3"/>
    <n v="0"/>
    <s v="PC-2"/>
    <n v="2024"/>
    <x v="2"/>
    <x v="14"/>
    <x v="0"/>
    <s v="D"/>
    <s v="Penicilline"/>
    <s v="Ampicillin"/>
    <n v="1.22106E-5"/>
  </r>
  <r>
    <n v="5"/>
    <n v="53"/>
    <n v="3"/>
    <n v="0"/>
    <s v="PC-3"/>
    <n v="2024"/>
    <x v="2"/>
    <x v="14"/>
    <x v="0"/>
    <s v="D"/>
    <s v="Penicilline"/>
    <s v="Benzylpenicillin"/>
    <n v="2.5850500000000002E-4"/>
  </r>
  <r>
    <n v="5"/>
    <n v="53"/>
    <n v="3"/>
    <n v="0"/>
    <s v="PC-4"/>
    <n v="2024"/>
    <x v="2"/>
    <x v="14"/>
    <x v="0"/>
    <s v="D"/>
    <s v="Penicilline"/>
    <s v="Cloxacillin"/>
    <n v="4.9997141999999996E-7"/>
  </r>
  <r>
    <n v="5"/>
    <n v="53"/>
    <n v="3"/>
    <n v="0"/>
    <s v="PC-9"/>
    <n v="2024"/>
    <x v="2"/>
    <x v="14"/>
    <x v="0"/>
    <s v="D"/>
    <s v="Penicilline"/>
    <s v="Phenoxymethylpenicillin"/>
    <n v="6.3307863282400012E-2"/>
  </r>
  <r>
    <n v="5"/>
    <n v="53"/>
    <n v="3"/>
    <n v="0"/>
    <s v="SU-6"/>
    <n v="2024"/>
    <x v="2"/>
    <x v="14"/>
    <x v="0"/>
    <s v="D"/>
    <s v="Sulfonamide"/>
    <s v="Sulfadimethoxin"/>
    <n v="8.3333999999999999E-5"/>
  </r>
  <r>
    <n v="5"/>
    <n v="53"/>
    <n v="3"/>
    <n v="0"/>
    <s v="SU-7"/>
    <n v="2024"/>
    <x v="2"/>
    <x v="14"/>
    <x v="0"/>
    <s v="D"/>
    <s v="Sulfonamide"/>
    <s v="Sulfadimidin"/>
    <n v="1.8000309600000003E-7"/>
  </r>
  <r>
    <n v="5"/>
    <n v="53"/>
    <n v="3"/>
    <n v="0"/>
    <s v="SU-8"/>
    <n v="2024"/>
    <x v="2"/>
    <x v="14"/>
    <x v="0"/>
    <s v="D"/>
    <s v="Sulfonamide"/>
    <s v="Sulfadoxin"/>
    <n v="6.9999999999999999E-6"/>
  </r>
  <r>
    <n v="5"/>
    <n v="53"/>
    <n v="3"/>
    <n v="0"/>
    <s v="SU-14"/>
    <n v="2024"/>
    <x v="2"/>
    <x v="14"/>
    <x v="0"/>
    <s v="D"/>
    <s v="Sulfonamide"/>
    <s v="Sulfamethoxazol"/>
    <n v="7.4499999999999998E-6"/>
  </r>
  <r>
    <n v="5"/>
    <n v="53"/>
    <n v="3"/>
    <n v="0"/>
    <s v="TC-1"/>
    <n v="2024"/>
    <x v="2"/>
    <x v="14"/>
    <x v="0"/>
    <s v="D"/>
    <s v="Tetrazykline"/>
    <s v="Chlortetracyclin"/>
    <n v="2.85571036E-4"/>
  </r>
  <r>
    <n v="5"/>
    <n v="53"/>
    <n v="3"/>
    <n v="0"/>
    <s v="TC-2"/>
    <n v="2024"/>
    <x v="2"/>
    <x v="14"/>
    <x v="0"/>
    <s v="D"/>
    <s v="Tetrazykline"/>
    <s v="Doxycyclin"/>
    <n v="5.43325E-6"/>
  </r>
  <r>
    <n v="5"/>
    <n v="53"/>
    <n v="3"/>
    <n v="0"/>
    <s v="TC-3"/>
    <n v="2024"/>
    <x v="2"/>
    <x v="14"/>
    <x v="0"/>
    <s v="D"/>
    <s v="Tetrazykline"/>
    <s v="Oxytetracyclin"/>
    <n v="4.621984214586E-3"/>
  </r>
  <r>
    <n v="5"/>
    <n v="53"/>
    <n v="3"/>
    <n v="1"/>
    <s v="PP-2"/>
    <n v="2024"/>
    <x v="2"/>
    <x v="14"/>
    <x v="1"/>
    <s v="B"/>
    <s v="Polypeptid-AB"/>
    <s v="Colistin"/>
    <n v="3.6579453582257924"/>
  </r>
  <r>
    <n v="5"/>
    <n v="53"/>
    <n v="3"/>
    <n v="1"/>
    <s v="AG-7"/>
    <n v="2024"/>
    <x v="2"/>
    <x v="14"/>
    <x v="1"/>
    <s v="C"/>
    <s v="Aminoglykoside"/>
    <s v="Neomycin"/>
    <n v="1.4991000000000001"/>
  </r>
  <r>
    <n v="5"/>
    <n v="53"/>
    <n v="3"/>
    <n v="1"/>
    <s v="MA-7"/>
    <n v="2024"/>
    <x v="2"/>
    <x v="14"/>
    <x v="1"/>
    <s v="C"/>
    <s v="Makrolide"/>
    <s v="Tulathromycin"/>
    <n v="9.9999999999999995E-8"/>
  </r>
  <r>
    <n v="5"/>
    <n v="53"/>
    <n v="3"/>
    <n v="1"/>
    <s v="MA-8"/>
    <n v="2024"/>
    <x v="2"/>
    <x v="14"/>
    <x v="1"/>
    <s v="C"/>
    <s v="Makrolide"/>
    <s v="Tylosin"/>
    <n v="2.2043802000000001"/>
  </r>
  <r>
    <n v="5"/>
    <n v="53"/>
    <n v="3"/>
    <n v="1"/>
    <s v="PM-1"/>
    <n v="2024"/>
    <x v="2"/>
    <x v="14"/>
    <x v="1"/>
    <s v="C"/>
    <s v="Pleuromutiline"/>
    <s v="Tiamulin"/>
    <n v="7.6136091000000003E-2"/>
  </r>
  <r>
    <n v="5"/>
    <n v="53"/>
    <n v="3"/>
    <n v="1"/>
    <s v="FA-1"/>
    <n v="2024"/>
    <x v="2"/>
    <x v="14"/>
    <x v="1"/>
    <s v="D"/>
    <s v="Folsäureantag."/>
    <s v="Trimethoprim"/>
    <n v="8.0000000000000002E-8"/>
  </r>
  <r>
    <n v="5"/>
    <n v="53"/>
    <n v="3"/>
    <n v="1"/>
    <s v="PC-1"/>
    <n v="2024"/>
    <x v="2"/>
    <x v="14"/>
    <x v="1"/>
    <s v="D"/>
    <s v="Penicilline"/>
    <s v="Amoxicillin"/>
    <n v="1.5002063999999998E-7"/>
  </r>
  <r>
    <n v="5"/>
    <n v="53"/>
    <n v="3"/>
    <n v="1"/>
    <s v="PC-9"/>
    <n v="2024"/>
    <x v="2"/>
    <x v="14"/>
    <x v="1"/>
    <s v="D"/>
    <s v="Penicilline"/>
    <s v="Phenoxymethylpenicillin"/>
    <n v="0.34741262875000006"/>
  </r>
  <r>
    <n v="5"/>
    <n v="53"/>
    <n v="3"/>
    <n v="1"/>
    <s v="SU-8"/>
    <n v="2024"/>
    <x v="2"/>
    <x v="14"/>
    <x v="1"/>
    <s v="D"/>
    <s v="Sulfonamide"/>
    <s v="Sulfadoxin"/>
    <n v="3.9999999999999998E-7"/>
  </r>
  <r>
    <n v="5"/>
    <n v="53"/>
    <n v="3"/>
    <n v="1"/>
    <s v="TC-3"/>
    <n v="2024"/>
    <x v="2"/>
    <x v="14"/>
    <x v="1"/>
    <s v="D"/>
    <s v="Tetrazykline"/>
    <s v="Oxytetracyclin"/>
    <n v="2.3164999999999999E-8"/>
  </r>
  <r>
    <n v="5"/>
    <n v="103"/>
    <n v="4"/>
    <n v="0"/>
    <s v="FQ-3"/>
    <n v="2024"/>
    <x v="2"/>
    <x v="15"/>
    <x v="0"/>
    <s v="B"/>
    <s v="Fluorchinolone"/>
    <s v="Enrofloxacin"/>
    <n v="1.5E-5"/>
  </r>
  <r>
    <n v="5"/>
    <n v="103"/>
    <n v="4"/>
    <n v="0"/>
    <s v="FE-2"/>
    <n v="2024"/>
    <x v="2"/>
    <x v="15"/>
    <x v="0"/>
    <s v="C"/>
    <s v="Fenicole"/>
    <s v="Florfenicol"/>
    <n v="1.2E-4"/>
  </r>
  <r>
    <n v="5"/>
    <n v="103"/>
    <n v="4"/>
    <n v="0"/>
    <s v="MA-7"/>
    <n v="2024"/>
    <x v="2"/>
    <x v="15"/>
    <x v="0"/>
    <s v="C"/>
    <s v="Makrolide"/>
    <s v="Tulathromycin"/>
    <n v="1.9999999999999999E-7"/>
  </r>
  <r>
    <n v="5"/>
    <n v="103"/>
    <n v="4"/>
    <n v="0"/>
    <s v="FA-1"/>
    <n v="2024"/>
    <x v="2"/>
    <x v="15"/>
    <x v="0"/>
    <s v="D"/>
    <s v="Folsäureantag."/>
    <s v="Trimethoprim"/>
    <n v="8.064E-5"/>
  </r>
  <r>
    <n v="5"/>
    <n v="103"/>
    <n v="4"/>
    <n v="0"/>
    <s v="PC-1"/>
    <n v="2024"/>
    <x v="2"/>
    <x v="15"/>
    <x v="0"/>
    <s v="D"/>
    <s v="Penicilline"/>
    <s v="Amoxicillin"/>
    <n v="1.7400373056000001E-5"/>
  </r>
  <r>
    <n v="5"/>
    <n v="103"/>
    <n v="4"/>
    <n v="0"/>
    <s v="PC-3"/>
    <n v="2024"/>
    <x v="2"/>
    <x v="15"/>
    <x v="0"/>
    <s v="D"/>
    <s v="Penicilline"/>
    <s v="Benzylpenicillin"/>
    <n v="2.7263999999999994E-6"/>
  </r>
  <r>
    <n v="5"/>
    <n v="103"/>
    <n v="4"/>
    <n v="0"/>
    <s v="SU-7"/>
    <n v="2024"/>
    <x v="2"/>
    <x v="15"/>
    <x v="0"/>
    <s v="D"/>
    <s v="Sulfonamide"/>
    <s v="Sulfadimidin"/>
    <n v="3.20005504E-6"/>
  </r>
  <r>
    <n v="5"/>
    <n v="103"/>
    <n v="4"/>
    <n v="0"/>
    <s v="SU-14"/>
    <n v="2024"/>
    <x v="2"/>
    <x v="15"/>
    <x v="0"/>
    <s v="D"/>
    <s v="Sulfonamide"/>
    <s v="Sulfamethoxazol"/>
    <n v="4.0000000000000002E-4"/>
  </r>
  <r>
    <n v="5"/>
    <n v="62"/>
    <n v="5"/>
    <n v="0"/>
    <s v="FQ-3"/>
    <n v="2024"/>
    <x v="2"/>
    <x v="16"/>
    <x v="0"/>
    <s v="B"/>
    <s v="Fluorchinolone"/>
    <s v="Enrofloxacin"/>
    <n v="0.45922814725"/>
  </r>
  <r>
    <n v="5"/>
    <n v="62"/>
    <n v="5"/>
    <n v="0"/>
    <s v="FQ-5"/>
    <n v="2024"/>
    <x v="2"/>
    <x v="16"/>
    <x v="0"/>
    <s v="B"/>
    <s v="Fluorchinolone"/>
    <s v="Marbofloxacin"/>
    <n v="5.9176000000000007E-6"/>
  </r>
  <r>
    <n v="5"/>
    <n v="62"/>
    <n v="5"/>
    <n v="0"/>
    <s v="FQ-8"/>
    <n v="2024"/>
    <x v="2"/>
    <x v="16"/>
    <x v="0"/>
    <s v="B"/>
    <s v="Fluorchinolone"/>
    <s v="Pradofloxacin"/>
    <n v="6.8999999999999996E-7"/>
  </r>
  <r>
    <n v="5"/>
    <n v="62"/>
    <n v="5"/>
    <n v="0"/>
    <s v="PP-2"/>
    <n v="2024"/>
    <x v="2"/>
    <x v="16"/>
    <x v="0"/>
    <s v="B"/>
    <s v="Polypeptid-AB"/>
    <s v="Colistin"/>
    <n v="0.65647158059496724"/>
  </r>
  <r>
    <n v="5"/>
    <n v="62"/>
    <n v="5"/>
    <n v="0"/>
    <s v="AG-2"/>
    <n v="2024"/>
    <x v="2"/>
    <x v="16"/>
    <x v="0"/>
    <s v="C"/>
    <s v="Aminoglykoside"/>
    <s v="Apramycin"/>
    <n v="0.110847275"/>
  </r>
  <r>
    <n v="5"/>
    <n v="62"/>
    <n v="5"/>
    <n v="0"/>
    <s v="AG-5"/>
    <n v="2024"/>
    <x v="2"/>
    <x v="16"/>
    <x v="0"/>
    <s v="C"/>
    <s v="Aminoglykoside"/>
    <s v="Gentamicin"/>
    <n v="3.4050000000000001E-7"/>
  </r>
  <r>
    <n v="5"/>
    <n v="62"/>
    <n v="5"/>
    <n v="0"/>
    <s v="AG-7"/>
    <n v="2024"/>
    <x v="2"/>
    <x v="16"/>
    <x v="0"/>
    <s v="C"/>
    <s v="Aminoglykoside"/>
    <s v="Neomycin"/>
    <n v="0.2462015774853801"/>
  </r>
  <r>
    <n v="5"/>
    <n v="62"/>
    <n v="5"/>
    <n v="0"/>
    <s v="AG-8"/>
    <n v="2024"/>
    <x v="2"/>
    <x v="16"/>
    <x v="0"/>
    <s v="C"/>
    <s v="Aminoglykoside"/>
    <s v="Paromomycin"/>
    <n v="3.4E-5"/>
  </r>
  <r>
    <n v="5"/>
    <n v="62"/>
    <n v="5"/>
    <n v="0"/>
    <s v="C1-3"/>
    <n v="2024"/>
    <x v="2"/>
    <x v="16"/>
    <x v="0"/>
    <s v="C"/>
    <s v="Ceph. 1. Gen."/>
    <s v="Cefalexin"/>
    <n v="5.9894099999999996E-6"/>
  </r>
  <r>
    <n v="5"/>
    <n v="62"/>
    <n v="5"/>
    <n v="0"/>
    <s v="FE-1"/>
    <n v="2024"/>
    <x v="2"/>
    <x v="16"/>
    <x v="0"/>
    <s v="C"/>
    <s v="Fenicole"/>
    <s v="Chloramphenicol"/>
    <n v="4.9999999999999998E-8"/>
  </r>
  <r>
    <n v="5"/>
    <n v="62"/>
    <n v="5"/>
    <n v="0"/>
    <s v="FE-2"/>
    <n v="2024"/>
    <x v="2"/>
    <x v="16"/>
    <x v="0"/>
    <s v="C"/>
    <s v="Fenicole"/>
    <s v="Florfenicol"/>
    <n v="1.9793293E-2"/>
  </r>
  <r>
    <n v="5"/>
    <n v="62"/>
    <n v="5"/>
    <n v="0"/>
    <s v="LI-1"/>
    <n v="2024"/>
    <x v="2"/>
    <x v="16"/>
    <x v="0"/>
    <s v="C"/>
    <s v="Lincosamide"/>
    <s v="Clindamycin"/>
    <n v="5.501133E-7"/>
  </r>
  <r>
    <n v="5"/>
    <n v="62"/>
    <n v="5"/>
    <n v="0"/>
    <s v="LI-2"/>
    <n v="2024"/>
    <x v="2"/>
    <x v="16"/>
    <x v="0"/>
    <s v="C"/>
    <s v="Lincosamide"/>
    <s v="Lincomycin"/>
    <n v="2.0762676389400003E-2"/>
  </r>
  <r>
    <n v="5"/>
    <n v="62"/>
    <n v="5"/>
    <n v="0"/>
    <s v="MA-8"/>
    <n v="2024"/>
    <x v="2"/>
    <x v="16"/>
    <x v="0"/>
    <s v="C"/>
    <s v="Makrolide"/>
    <s v="Tylosin"/>
    <n v="0.41502572142857141"/>
  </r>
  <r>
    <n v="5"/>
    <n v="62"/>
    <n v="5"/>
    <n v="0"/>
    <s v="MA-9"/>
    <n v="2024"/>
    <x v="2"/>
    <x v="16"/>
    <x v="0"/>
    <s v="C"/>
    <s v="Makrolide"/>
    <s v="Tylvalosin"/>
    <n v="2.4E-2"/>
  </r>
  <r>
    <n v="5"/>
    <n v="62"/>
    <n v="5"/>
    <n v="0"/>
    <s v="PM-1"/>
    <n v="2024"/>
    <x v="2"/>
    <x v="16"/>
    <x v="0"/>
    <s v="C"/>
    <s v="Pleuromutiline"/>
    <s v="Tiamulin"/>
    <n v="3.5174720199000003E-3"/>
  </r>
  <r>
    <n v="5"/>
    <n v="62"/>
    <n v="5"/>
    <n v="0"/>
    <s v="AG-9"/>
    <n v="2024"/>
    <x v="2"/>
    <x v="16"/>
    <x v="0"/>
    <s v="D"/>
    <s v="Aminoglykoside"/>
    <s v="Spectinomycin"/>
    <n v="2.3631976106199999E-2"/>
  </r>
  <r>
    <n v="5"/>
    <n v="62"/>
    <n v="5"/>
    <n v="0"/>
    <s v="FA-1"/>
    <n v="2024"/>
    <x v="2"/>
    <x v="16"/>
    <x v="0"/>
    <s v="D"/>
    <s v="Folsäureantag."/>
    <s v="Trimethoprim"/>
    <n v="1.3549908519999999E-2"/>
  </r>
  <r>
    <n v="5"/>
    <n v="62"/>
    <n v="5"/>
    <n v="0"/>
    <s v="PC-1"/>
    <n v="2024"/>
    <x v="2"/>
    <x v="16"/>
    <x v="0"/>
    <s v="D"/>
    <s v="Penicilline"/>
    <s v="Amoxicillin"/>
    <n v="0.62958690516889781"/>
  </r>
  <r>
    <n v="5"/>
    <n v="62"/>
    <n v="5"/>
    <n v="0"/>
    <s v="PC-2"/>
    <n v="2024"/>
    <x v="2"/>
    <x v="16"/>
    <x v="0"/>
    <s v="D"/>
    <s v="Penicilline"/>
    <s v="Ampicillin"/>
    <n v="0.1273240397"/>
  </r>
  <r>
    <n v="5"/>
    <n v="62"/>
    <n v="5"/>
    <n v="0"/>
    <s v="PC-3"/>
    <n v="2024"/>
    <x v="2"/>
    <x v="16"/>
    <x v="0"/>
    <s v="D"/>
    <s v="Penicilline"/>
    <s v="Benzylpenicillin"/>
    <n v="2.4972186E-2"/>
  </r>
  <r>
    <n v="5"/>
    <n v="62"/>
    <n v="5"/>
    <n v="0"/>
    <s v="PC-4"/>
    <n v="2024"/>
    <x v="2"/>
    <x v="16"/>
    <x v="0"/>
    <s v="D"/>
    <s v="Penicilline"/>
    <s v="Cloxacillin"/>
    <n v="1.4999142600000001E-6"/>
  </r>
  <r>
    <n v="5"/>
    <n v="62"/>
    <n v="5"/>
    <n v="0"/>
    <s v="PC-9"/>
    <n v="2024"/>
    <x v="2"/>
    <x v="16"/>
    <x v="0"/>
    <s v="D"/>
    <s v="Penicilline"/>
    <s v="Phenoxymethylpenicillin"/>
    <n v="0.30684368008229751"/>
  </r>
  <r>
    <n v="5"/>
    <n v="62"/>
    <n v="5"/>
    <n v="0"/>
    <s v="SU-4"/>
    <n v="2024"/>
    <x v="2"/>
    <x v="16"/>
    <x v="0"/>
    <s v="D"/>
    <s v="Sulfonamide"/>
    <s v="Sulfaclozin"/>
    <n v="5.2608000000000017E-4"/>
  </r>
  <r>
    <n v="5"/>
    <n v="62"/>
    <n v="5"/>
    <n v="0"/>
    <s v="SU-6"/>
    <n v="2024"/>
    <x v="2"/>
    <x v="16"/>
    <x v="0"/>
    <s v="D"/>
    <s v="Sulfonamide"/>
    <s v="Sulfadimethoxin"/>
    <n v="8.2516679999999987E-5"/>
  </r>
  <r>
    <n v="5"/>
    <n v="62"/>
    <n v="5"/>
    <n v="0"/>
    <s v="SU-8"/>
    <n v="2024"/>
    <x v="2"/>
    <x v="16"/>
    <x v="0"/>
    <s v="D"/>
    <s v="Sulfonamide"/>
    <s v="Sulfadoxin"/>
    <n v="3.2876000000000002E-5"/>
  </r>
  <r>
    <n v="5"/>
    <n v="62"/>
    <n v="5"/>
    <n v="0"/>
    <s v="SU-14"/>
    <n v="2024"/>
    <x v="2"/>
    <x v="16"/>
    <x v="0"/>
    <s v="D"/>
    <s v="Sulfonamide"/>
    <s v="Sulfamethoxazol"/>
    <n v="6.7714999999999997E-2"/>
  </r>
  <r>
    <n v="5"/>
    <n v="62"/>
    <n v="5"/>
    <n v="0"/>
    <s v="TC-1"/>
    <n v="2024"/>
    <x v="2"/>
    <x v="16"/>
    <x v="0"/>
    <s v="D"/>
    <s v="Tetrazykline"/>
    <s v="Chlortetracyclin"/>
    <n v="6.9579425199999998E-4"/>
  </r>
  <r>
    <n v="5"/>
    <n v="62"/>
    <n v="5"/>
    <n v="0"/>
    <s v="TC-2"/>
    <n v="2024"/>
    <x v="2"/>
    <x v="16"/>
    <x v="0"/>
    <s v="D"/>
    <s v="Tetrazykline"/>
    <s v="Doxycyclin"/>
    <n v="1.3573912832248649"/>
  </r>
  <r>
    <n v="5"/>
    <n v="62"/>
    <n v="5"/>
    <n v="0"/>
    <s v="TC-3"/>
    <n v="2024"/>
    <x v="2"/>
    <x v="16"/>
    <x v="0"/>
    <s v="D"/>
    <s v="Tetrazykline"/>
    <s v="Oxytetracyclin"/>
    <n v="4.6219824290859995E-3"/>
  </r>
  <r>
    <n v="5"/>
    <n v="62"/>
    <n v="5"/>
    <n v="0"/>
    <s v="TC-4"/>
    <n v="2024"/>
    <x v="2"/>
    <x v="16"/>
    <x v="0"/>
    <s v="D"/>
    <s v="Tetrazykline"/>
    <s v="Tetracyclin"/>
    <n v="1.8484000000000001E-5"/>
  </r>
  <r>
    <n v="7"/>
    <n v="71"/>
    <n v="1"/>
    <n v="0"/>
    <s v="FQ-3"/>
    <n v="2024"/>
    <x v="3"/>
    <x v="17"/>
    <x v="0"/>
    <s v="B"/>
    <s v="Fluorchinolone"/>
    <s v="Enrofloxacin"/>
    <n v="2.0033666666666668E-2"/>
  </r>
  <r>
    <n v="7"/>
    <n v="71"/>
    <n v="1"/>
    <n v="0"/>
    <s v="PP-2"/>
    <n v="2024"/>
    <x v="3"/>
    <x v="17"/>
    <x v="0"/>
    <s v="B"/>
    <s v="Polypeptid-AB"/>
    <s v="Colistin"/>
    <n v="9.5566035530621776E-2"/>
  </r>
  <r>
    <n v="7"/>
    <n v="71"/>
    <n v="1"/>
    <n v="0"/>
    <s v="AG-7"/>
    <n v="2024"/>
    <x v="3"/>
    <x v="17"/>
    <x v="0"/>
    <s v="C"/>
    <s v="Aminoglykoside"/>
    <s v="Neomycin"/>
    <n v="1.9999999999999996E-3"/>
  </r>
  <r>
    <n v="7"/>
    <n v="71"/>
    <n v="1"/>
    <n v="0"/>
    <s v="AG-8"/>
    <n v="2024"/>
    <x v="3"/>
    <x v="17"/>
    <x v="0"/>
    <s v="C"/>
    <s v="Aminoglykoside"/>
    <s v="Paromomycin"/>
    <n v="1.5724999999999999E-2"/>
  </r>
  <r>
    <n v="7"/>
    <n v="71"/>
    <n v="1"/>
    <n v="0"/>
    <s v="LI-2"/>
    <n v="2024"/>
    <x v="3"/>
    <x v="17"/>
    <x v="0"/>
    <s v="C"/>
    <s v="Lincosamide"/>
    <s v="Lincomycin"/>
    <n v="1.4361347520000002E-3"/>
  </r>
  <r>
    <n v="7"/>
    <n v="71"/>
    <n v="1"/>
    <n v="0"/>
    <s v="MA-8"/>
    <n v="2024"/>
    <x v="3"/>
    <x v="17"/>
    <x v="0"/>
    <s v="C"/>
    <s v="Makrolide"/>
    <s v="Tylosin"/>
    <n v="4.6354999999999993E-2"/>
  </r>
  <r>
    <n v="7"/>
    <n v="71"/>
    <n v="1"/>
    <n v="0"/>
    <s v="PM-1"/>
    <n v="2024"/>
    <x v="3"/>
    <x v="17"/>
    <x v="0"/>
    <s v="C"/>
    <s v="Pleuromutiline"/>
    <s v="Tiamulin"/>
    <n v="5.6724343200000001E-3"/>
  </r>
  <r>
    <n v="7"/>
    <n v="71"/>
    <n v="1"/>
    <n v="0"/>
    <s v="AG-9"/>
    <n v="2024"/>
    <x v="3"/>
    <x v="17"/>
    <x v="0"/>
    <s v="D"/>
    <s v="Aminoglykoside"/>
    <s v="Spectinomycin"/>
    <n v="2.9385208319999993E-3"/>
  </r>
  <r>
    <n v="7"/>
    <n v="71"/>
    <n v="1"/>
    <n v="0"/>
    <s v="FA-1"/>
    <n v="2024"/>
    <x v="3"/>
    <x v="17"/>
    <x v="0"/>
    <s v="D"/>
    <s v="Folsäureantag."/>
    <s v="Trimethoprim"/>
    <n v="1.6000000000000001E-3"/>
  </r>
  <r>
    <n v="7"/>
    <n v="71"/>
    <n v="1"/>
    <n v="0"/>
    <s v="PC-1"/>
    <n v="2024"/>
    <x v="3"/>
    <x v="17"/>
    <x v="0"/>
    <s v="D"/>
    <s v="Penicilline"/>
    <s v="Amoxicillin"/>
    <n v="0.27124811999999998"/>
  </r>
  <r>
    <n v="7"/>
    <n v="71"/>
    <n v="1"/>
    <n v="0"/>
    <s v="PC-3"/>
    <n v="2024"/>
    <x v="3"/>
    <x v="17"/>
    <x v="0"/>
    <s v="D"/>
    <s v="Penicilline"/>
    <s v="Benzylpenicillin"/>
    <n v="5.1567599749999998E-2"/>
  </r>
  <r>
    <n v="7"/>
    <n v="71"/>
    <n v="1"/>
    <n v="0"/>
    <s v="SU-4"/>
    <n v="2024"/>
    <x v="3"/>
    <x v="17"/>
    <x v="0"/>
    <s v="D"/>
    <s v="Sulfonamide"/>
    <s v="Sulfaclozin"/>
    <n v="4.7347200000000004E-3"/>
  </r>
  <r>
    <n v="7"/>
    <n v="71"/>
    <n v="1"/>
    <n v="0"/>
    <s v="SU-5"/>
    <n v="2024"/>
    <x v="3"/>
    <x v="17"/>
    <x v="0"/>
    <s v="D"/>
    <s v="Sulfonamide"/>
    <s v="Sulfadiazin"/>
    <n v="8.0015871999999984E-3"/>
  </r>
  <r>
    <n v="7"/>
    <n v="71"/>
    <n v="1"/>
    <n v="0"/>
    <s v="SU-7"/>
    <n v="2024"/>
    <x v="3"/>
    <x v="17"/>
    <x v="0"/>
    <s v="D"/>
    <s v="Sulfonamide"/>
    <s v="Sulfadimidin"/>
    <n v="2.0000000000000002E-5"/>
  </r>
  <r>
    <n v="7"/>
    <n v="71"/>
    <n v="1"/>
    <n v="0"/>
    <s v="TC-2"/>
    <n v="2024"/>
    <x v="3"/>
    <x v="17"/>
    <x v="0"/>
    <s v="D"/>
    <s v="Tetrazykline"/>
    <s v="Doxycyclin"/>
    <n v="7.8463749999999999E-2"/>
  </r>
  <r>
    <n v="7"/>
    <n v="71"/>
    <n v="1"/>
    <n v="0"/>
    <s v="TC-3"/>
    <n v="2024"/>
    <x v="3"/>
    <x v="17"/>
    <x v="0"/>
    <s v="D"/>
    <s v="Tetrazykline"/>
    <s v="Oxytetracyclin"/>
    <n v="1.0396452E-2"/>
  </r>
  <r>
    <n v="7"/>
    <n v="71"/>
    <n v="1"/>
    <n v="1"/>
    <s v="FQ-3"/>
    <n v="2024"/>
    <x v="3"/>
    <x v="17"/>
    <x v="1"/>
    <s v="B"/>
    <s v="Fluorchinolone"/>
    <s v="Enrofloxacin"/>
    <n v="1.6467665"/>
  </r>
  <r>
    <n v="7"/>
    <n v="71"/>
    <n v="1"/>
    <n v="1"/>
    <s v="PP-2"/>
    <n v="2024"/>
    <x v="3"/>
    <x v="17"/>
    <x v="1"/>
    <s v="B"/>
    <s v="Polypeptid-AB"/>
    <s v="Colistin"/>
    <n v="7.4111978599999997"/>
  </r>
  <r>
    <n v="7"/>
    <n v="71"/>
    <n v="1"/>
    <n v="1"/>
    <s v="AG-7"/>
    <n v="2024"/>
    <x v="3"/>
    <x v="17"/>
    <x v="1"/>
    <s v="C"/>
    <s v="Aminoglykoside"/>
    <s v="Neomycin"/>
    <n v="1.33897"/>
  </r>
  <r>
    <n v="7"/>
    <n v="71"/>
    <n v="1"/>
    <n v="1"/>
    <s v="AG-8"/>
    <n v="2024"/>
    <x v="3"/>
    <x v="17"/>
    <x v="1"/>
    <s v="C"/>
    <s v="Aminoglykoside"/>
    <s v="Paromomycin"/>
    <n v="0.79702399999999995"/>
  </r>
  <r>
    <n v="7"/>
    <n v="71"/>
    <n v="1"/>
    <n v="1"/>
    <s v="FE-2"/>
    <n v="2024"/>
    <x v="3"/>
    <x v="17"/>
    <x v="1"/>
    <s v="C"/>
    <s v="Fenicole"/>
    <s v="Florfenicol"/>
    <n v="0.17480000000000001"/>
  </r>
  <r>
    <n v="7"/>
    <n v="71"/>
    <n v="1"/>
    <n v="1"/>
    <s v="LI-2"/>
    <n v="2024"/>
    <x v="3"/>
    <x v="17"/>
    <x v="1"/>
    <s v="C"/>
    <s v="Lincosamide"/>
    <s v="Lincomycin"/>
    <n v="0.683417679896"/>
  </r>
  <r>
    <n v="7"/>
    <n v="71"/>
    <n v="1"/>
    <n v="1"/>
    <s v="MA-6"/>
    <n v="2024"/>
    <x v="3"/>
    <x v="17"/>
    <x v="1"/>
    <s v="C"/>
    <s v="Makrolide"/>
    <s v="Tilmicosin"/>
    <n v="1.6019631999999999E-2"/>
  </r>
  <r>
    <n v="7"/>
    <n v="71"/>
    <n v="1"/>
    <n v="1"/>
    <s v="MA-8"/>
    <n v="2024"/>
    <x v="3"/>
    <x v="17"/>
    <x v="1"/>
    <s v="C"/>
    <s v="Makrolide"/>
    <s v="Tylosin"/>
    <n v="16.470884999999999"/>
  </r>
  <r>
    <n v="7"/>
    <n v="71"/>
    <n v="1"/>
    <n v="1"/>
    <s v="PM-1"/>
    <n v="2024"/>
    <x v="3"/>
    <x v="17"/>
    <x v="1"/>
    <s v="C"/>
    <s v="Pleuromutiline"/>
    <s v="Tiamulin"/>
    <n v="2.5500084525000002"/>
  </r>
  <r>
    <n v="7"/>
    <n v="71"/>
    <n v="1"/>
    <n v="1"/>
    <s v="AG-9"/>
    <n v="2024"/>
    <x v="3"/>
    <x v="17"/>
    <x v="1"/>
    <s v="D"/>
    <s v="Aminoglykoside"/>
    <s v="Spectinomycin"/>
    <n v="0.43895714509200001"/>
  </r>
  <r>
    <n v="7"/>
    <n v="71"/>
    <n v="1"/>
    <n v="1"/>
    <s v="FA-1"/>
    <n v="2024"/>
    <x v="3"/>
    <x v="17"/>
    <x v="1"/>
    <s v="D"/>
    <s v="Folsäureantag."/>
    <s v="Trimethoprim"/>
    <n v="0.13915759999999999"/>
  </r>
  <r>
    <n v="7"/>
    <n v="71"/>
    <n v="1"/>
    <n v="1"/>
    <s v="PC-1"/>
    <n v="2024"/>
    <x v="3"/>
    <x v="17"/>
    <x v="1"/>
    <s v="D"/>
    <s v="Penicilline"/>
    <s v="Amoxicillin"/>
    <n v="19.920220292564604"/>
  </r>
  <r>
    <n v="7"/>
    <n v="71"/>
    <n v="1"/>
    <n v="1"/>
    <s v="PC-2"/>
    <n v="2024"/>
    <x v="3"/>
    <x v="17"/>
    <x v="1"/>
    <s v="D"/>
    <s v="Penicilline"/>
    <s v="Ampicillin"/>
    <n v="9.3527999999999997E-3"/>
  </r>
  <r>
    <n v="7"/>
    <n v="71"/>
    <n v="1"/>
    <n v="1"/>
    <s v="PC-3"/>
    <n v="2024"/>
    <x v="3"/>
    <x v="17"/>
    <x v="1"/>
    <s v="D"/>
    <s v="Penicilline"/>
    <s v="Benzylpenicillin"/>
    <n v="8.1780845685697798"/>
  </r>
  <r>
    <n v="7"/>
    <n v="71"/>
    <n v="1"/>
    <n v="1"/>
    <s v="PC-9"/>
    <n v="2024"/>
    <x v="3"/>
    <x v="17"/>
    <x v="1"/>
    <s v="D"/>
    <s v="Penicilline"/>
    <s v="Phenoxymethylpenicillin"/>
    <n v="5.7939970000000007E-2"/>
  </r>
  <r>
    <n v="7"/>
    <n v="71"/>
    <n v="1"/>
    <n v="1"/>
    <s v="SU-4"/>
    <n v="2024"/>
    <x v="3"/>
    <x v="17"/>
    <x v="1"/>
    <s v="D"/>
    <s v="Sulfonamide"/>
    <s v="Sulfaclozin"/>
    <n v="3.2471244020979855"/>
  </r>
  <r>
    <n v="7"/>
    <n v="71"/>
    <n v="1"/>
    <n v="1"/>
    <s v="SU-5"/>
    <n v="2024"/>
    <x v="3"/>
    <x v="17"/>
    <x v="1"/>
    <s v="D"/>
    <s v="Sulfonamide"/>
    <s v="Sulfadiazin"/>
    <n v="0.67521648145919999"/>
  </r>
  <r>
    <n v="7"/>
    <n v="71"/>
    <n v="1"/>
    <n v="1"/>
    <s v="SU-7"/>
    <n v="2024"/>
    <x v="3"/>
    <x v="17"/>
    <x v="1"/>
    <s v="D"/>
    <s v="Sulfonamide"/>
    <s v="Sulfadimidin"/>
    <n v="0.29750280000000001"/>
  </r>
  <r>
    <n v="7"/>
    <n v="71"/>
    <n v="1"/>
    <n v="1"/>
    <s v="SU-14"/>
    <n v="2024"/>
    <x v="3"/>
    <x v="17"/>
    <x v="1"/>
    <s v="D"/>
    <s v="Sulfonamide"/>
    <s v="Sulfamethoxazol"/>
    <n v="2.07E-2"/>
  </r>
  <r>
    <n v="7"/>
    <n v="71"/>
    <n v="1"/>
    <n v="1"/>
    <s v="TC-2"/>
    <n v="2024"/>
    <x v="3"/>
    <x v="17"/>
    <x v="1"/>
    <s v="D"/>
    <s v="Tetrazykline"/>
    <s v="Doxycyclin"/>
    <n v="8.14823660285"/>
  </r>
  <r>
    <n v="7"/>
    <n v="71"/>
    <n v="1"/>
    <n v="1"/>
    <s v="TC-3"/>
    <n v="2024"/>
    <x v="3"/>
    <x v="17"/>
    <x v="1"/>
    <s v="D"/>
    <s v="Tetrazykline"/>
    <s v="Oxytetracyclin"/>
    <n v="1.515028064"/>
  </r>
  <r>
    <n v="7"/>
    <n v="104"/>
    <n v="2"/>
    <n v="0"/>
    <s v="FQ-3"/>
    <n v="2024"/>
    <x v="3"/>
    <x v="18"/>
    <x v="0"/>
    <s v="B"/>
    <s v="Fluorchinolone"/>
    <s v="Enrofloxacin"/>
    <n v="1.1999999999999999E-3"/>
  </r>
  <r>
    <n v="7"/>
    <n v="104"/>
    <n v="2"/>
    <n v="0"/>
    <s v="MA-7"/>
    <n v="2024"/>
    <x v="3"/>
    <x v="18"/>
    <x v="0"/>
    <s v="C"/>
    <s v="Makrolide"/>
    <s v="Tulathromycin"/>
    <n v="2.0000000000000002E-5"/>
  </r>
  <r>
    <n v="7"/>
    <n v="104"/>
    <n v="2"/>
    <n v="0"/>
    <s v="PC-1"/>
    <n v="2024"/>
    <x v="3"/>
    <x v="18"/>
    <x v="0"/>
    <s v="D"/>
    <s v="Penicilline"/>
    <s v="Amoxicillin"/>
    <n v="1.8486863999999999E-5"/>
  </r>
  <r>
    <n v="7"/>
    <n v="82"/>
    <n v="3"/>
    <n v="0"/>
    <s v="FQ-3"/>
    <n v="2024"/>
    <x v="3"/>
    <x v="19"/>
    <x v="0"/>
    <s v="B"/>
    <s v="Fluorchinolone"/>
    <s v="Enrofloxacin"/>
    <n v="1.0800250000000001E-2"/>
  </r>
  <r>
    <n v="7"/>
    <n v="82"/>
    <n v="3"/>
    <n v="0"/>
    <s v="FQ-5"/>
    <n v="2024"/>
    <x v="3"/>
    <x v="19"/>
    <x v="0"/>
    <s v="B"/>
    <s v="Fluorchinolone"/>
    <s v="Marbofloxacin"/>
    <n v="4.15E-7"/>
  </r>
  <r>
    <n v="7"/>
    <n v="82"/>
    <n v="3"/>
    <n v="0"/>
    <s v="PP-2"/>
    <n v="2024"/>
    <x v="3"/>
    <x v="19"/>
    <x v="0"/>
    <s v="B"/>
    <s v="Polypeptid-AB"/>
    <s v="Colistin"/>
    <n v="4.7232000000000003E-2"/>
  </r>
  <r>
    <n v="7"/>
    <n v="82"/>
    <n v="3"/>
    <n v="0"/>
    <s v="FE-2"/>
    <n v="2024"/>
    <x v="3"/>
    <x v="19"/>
    <x v="0"/>
    <s v="C"/>
    <s v="Fenicole"/>
    <s v="Florfenicol"/>
    <n v="6.0000000000000002E-5"/>
  </r>
  <r>
    <n v="7"/>
    <n v="82"/>
    <n v="3"/>
    <n v="0"/>
    <s v="LI-2"/>
    <n v="2024"/>
    <x v="3"/>
    <x v="19"/>
    <x v="0"/>
    <s v="C"/>
    <s v="Lincosamide"/>
    <s v="Lincomycin"/>
    <n v="2.9048255600000007E-2"/>
  </r>
  <r>
    <n v="7"/>
    <n v="82"/>
    <n v="3"/>
    <n v="0"/>
    <s v="MA-6"/>
    <n v="2024"/>
    <x v="3"/>
    <x v="19"/>
    <x v="0"/>
    <s v="C"/>
    <s v="Makrolide"/>
    <s v="Tilmicosin"/>
    <n v="4.4935000000000003E-6"/>
  </r>
  <r>
    <n v="7"/>
    <n v="82"/>
    <n v="3"/>
    <n v="0"/>
    <s v="MA-7"/>
    <n v="2024"/>
    <x v="3"/>
    <x v="19"/>
    <x v="0"/>
    <s v="C"/>
    <s v="Makrolide"/>
    <s v="Tulathromycin"/>
    <n v="1.9999999999999999E-6"/>
  </r>
  <r>
    <n v="7"/>
    <n v="82"/>
    <n v="3"/>
    <n v="0"/>
    <s v="MA-8"/>
    <n v="2024"/>
    <x v="3"/>
    <x v="19"/>
    <x v="0"/>
    <s v="C"/>
    <s v="Makrolide"/>
    <s v="Tylosin"/>
    <n v="4.1110000000000001E-2"/>
  </r>
  <r>
    <n v="7"/>
    <n v="82"/>
    <n v="3"/>
    <n v="0"/>
    <s v="PM-1"/>
    <n v="2024"/>
    <x v="3"/>
    <x v="19"/>
    <x v="0"/>
    <s v="C"/>
    <s v="Pleuromutiline"/>
    <s v="Tiamulin"/>
    <n v="3.7286684999999998E-4"/>
  </r>
  <r>
    <n v="7"/>
    <n v="82"/>
    <n v="3"/>
    <n v="0"/>
    <s v="PC-1"/>
    <n v="2024"/>
    <x v="3"/>
    <x v="19"/>
    <x v="0"/>
    <s v="D"/>
    <s v="Penicilline"/>
    <s v="Amoxicillin"/>
    <n v="0.18902466332323201"/>
  </r>
  <r>
    <n v="7"/>
    <n v="82"/>
    <n v="3"/>
    <n v="0"/>
    <s v="PC-3"/>
    <n v="2024"/>
    <x v="3"/>
    <x v="19"/>
    <x v="0"/>
    <s v="D"/>
    <s v="Penicilline"/>
    <s v="Benzylpenicillin"/>
    <n v="1.8865165499999999E-2"/>
  </r>
  <r>
    <n v="7"/>
    <n v="82"/>
    <n v="3"/>
    <n v="0"/>
    <s v="SU-4"/>
    <n v="2024"/>
    <x v="3"/>
    <x v="19"/>
    <x v="0"/>
    <s v="D"/>
    <s v="Sulfonamide"/>
    <s v="Sulfaclozin"/>
    <n v="2.1043199999999998E-3"/>
  </r>
  <r>
    <n v="7"/>
    <n v="82"/>
    <n v="3"/>
    <n v="0"/>
    <s v="TC-1"/>
    <n v="2024"/>
    <x v="3"/>
    <x v="19"/>
    <x v="0"/>
    <s v="D"/>
    <s v="Tetrazykline"/>
    <s v="Chlortetracyclin"/>
    <n v="1.1489041777777779E-5"/>
  </r>
  <r>
    <n v="7"/>
    <n v="82"/>
    <n v="3"/>
    <n v="0"/>
    <s v="TC-2"/>
    <n v="2024"/>
    <x v="3"/>
    <x v="19"/>
    <x v="0"/>
    <s v="D"/>
    <s v="Tetrazykline"/>
    <s v="Doxycyclin"/>
    <n v="0.16642311500000001"/>
  </r>
  <r>
    <n v="7"/>
    <n v="82"/>
    <n v="3"/>
    <n v="0"/>
    <s v="TC-3"/>
    <n v="2024"/>
    <x v="3"/>
    <x v="19"/>
    <x v="0"/>
    <s v="D"/>
    <s v="Tetrazykline"/>
    <s v="Oxytetracyclin"/>
    <n v="1.5160904000000001E-4"/>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8">
  <r>
    <x v="0"/>
    <x v="0"/>
    <x v="0"/>
    <x v="0"/>
    <x v="0"/>
    <s v="Ceftiofur"/>
    <n v="9.0353300480867146E-3"/>
    <x v="0"/>
  </r>
  <r>
    <x v="0"/>
    <x v="0"/>
    <x v="0"/>
    <x v="0"/>
    <x v="0"/>
    <s v="Ceftiofur"/>
    <n v="9.0353300480867146E-3"/>
    <x v="1"/>
  </r>
  <r>
    <x v="0"/>
    <x v="0"/>
    <x v="0"/>
    <x v="0"/>
    <x v="0"/>
    <s v="Ceftiofur"/>
    <n v="2.7105990144260145E-2"/>
    <x v="2"/>
  </r>
  <r>
    <x v="0"/>
    <x v="0"/>
    <x v="0"/>
    <x v="0"/>
    <x v="1"/>
    <s v="Cefquinom"/>
    <n v="1.7589278388009572E-2"/>
    <x v="0"/>
  </r>
  <r>
    <x v="0"/>
    <x v="0"/>
    <x v="0"/>
    <x v="0"/>
    <x v="1"/>
    <s v="Cefquinom"/>
    <n v="1.7589278388009572E-2"/>
    <x v="1"/>
  </r>
  <r>
    <x v="0"/>
    <x v="0"/>
    <x v="0"/>
    <x v="0"/>
    <x v="1"/>
    <s v="Cefquinom"/>
    <n v="5.276783516402872E-2"/>
    <x v="2"/>
  </r>
  <r>
    <x v="0"/>
    <x v="0"/>
    <x v="0"/>
    <x v="0"/>
    <x v="2"/>
    <s v="Danofloxacin"/>
    <n v="1.0729319817531341E-2"/>
    <x v="0"/>
  </r>
  <r>
    <x v="0"/>
    <x v="0"/>
    <x v="0"/>
    <x v="0"/>
    <x v="2"/>
    <s v="Danofloxacin"/>
    <n v="1.0729319817531341E-2"/>
    <x v="1"/>
  </r>
  <r>
    <x v="0"/>
    <x v="0"/>
    <x v="0"/>
    <x v="0"/>
    <x v="2"/>
    <s v="Danofloxacin"/>
    <n v="3.218795945259402E-2"/>
    <x v="2"/>
  </r>
  <r>
    <x v="0"/>
    <x v="0"/>
    <x v="0"/>
    <x v="0"/>
    <x v="2"/>
    <s v="Enrofloxacin"/>
    <n v="0.14277006084207391"/>
    <x v="0"/>
  </r>
  <r>
    <x v="0"/>
    <x v="0"/>
    <x v="0"/>
    <x v="0"/>
    <x v="2"/>
    <s v="Enrofloxacin"/>
    <n v="0.14277006084207391"/>
    <x v="1"/>
  </r>
  <r>
    <x v="0"/>
    <x v="0"/>
    <x v="0"/>
    <x v="0"/>
    <x v="2"/>
    <s v="Enrofloxacin"/>
    <n v="0.42831018252622172"/>
    <x v="2"/>
  </r>
  <r>
    <x v="0"/>
    <x v="0"/>
    <x v="0"/>
    <x v="0"/>
    <x v="2"/>
    <s v="Marbofloxacin"/>
    <n v="0.17989137511591766"/>
    <x v="0"/>
  </r>
  <r>
    <x v="0"/>
    <x v="0"/>
    <x v="0"/>
    <x v="0"/>
    <x v="2"/>
    <s v="Marbofloxacin"/>
    <n v="0.17989137511591766"/>
    <x v="1"/>
  </r>
  <r>
    <x v="0"/>
    <x v="0"/>
    <x v="0"/>
    <x v="0"/>
    <x v="2"/>
    <s v="Marbofloxacin"/>
    <n v="0.53967412534775294"/>
    <x v="2"/>
  </r>
  <r>
    <x v="0"/>
    <x v="0"/>
    <x v="0"/>
    <x v="0"/>
    <x v="3"/>
    <s v="Colistin"/>
    <n v="0.11495330575958525"/>
    <x v="0"/>
  </r>
  <r>
    <x v="0"/>
    <x v="0"/>
    <x v="0"/>
    <x v="0"/>
    <x v="3"/>
    <s v="Colistin"/>
    <n v="0.11495330575958525"/>
    <x v="1"/>
  </r>
  <r>
    <x v="0"/>
    <x v="0"/>
    <x v="0"/>
    <x v="0"/>
    <x v="3"/>
    <s v="Colistin"/>
    <n v="0.34485991727875576"/>
    <x v="2"/>
  </r>
  <r>
    <x v="0"/>
    <x v="0"/>
    <x v="0"/>
    <x v="1"/>
    <x v="4"/>
    <s v="Apramycin"/>
    <n v="1.37306863066872E-3"/>
    <x v="0"/>
  </r>
  <r>
    <x v="0"/>
    <x v="0"/>
    <x v="0"/>
    <x v="1"/>
    <x v="4"/>
    <s v="Apramycin"/>
    <n v="1.37306863066872E-3"/>
    <x v="1"/>
  </r>
  <r>
    <x v="0"/>
    <x v="0"/>
    <x v="0"/>
    <x v="1"/>
    <x v="4"/>
    <s v="Apramycin"/>
    <n v="1.37306863066872E-3"/>
    <x v="2"/>
  </r>
  <r>
    <x v="0"/>
    <x v="0"/>
    <x v="0"/>
    <x v="1"/>
    <x v="4"/>
    <s v="Dihydrostreptomycin"/>
    <n v="2.9152131633099808E-3"/>
    <x v="0"/>
  </r>
  <r>
    <x v="0"/>
    <x v="0"/>
    <x v="0"/>
    <x v="1"/>
    <x v="4"/>
    <s v="Dihydrostreptomycin"/>
    <n v="2.9152131633099808E-3"/>
    <x v="1"/>
  </r>
  <r>
    <x v="0"/>
    <x v="0"/>
    <x v="0"/>
    <x v="1"/>
    <x v="4"/>
    <s v="Dihydrostreptomycin"/>
    <n v="2.9152131633099808E-3"/>
    <x v="2"/>
  </r>
  <r>
    <x v="0"/>
    <x v="0"/>
    <x v="0"/>
    <x v="1"/>
    <x v="4"/>
    <s v="Framycetin"/>
    <n v="6.999957724977789E-5"/>
    <x v="0"/>
  </r>
  <r>
    <x v="0"/>
    <x v="0"/>
    <x v="0"/>
    <x v="1"/>
    <x v="4"/>
    <s v="Framycetin"/>
    <n v="6.999957724977789E-5"/>
    <x v="1"/>
  </r>
  <r>
    <x v="0"/>
    <x v="0"/>
    <x v="0"/>
    <x v="1"/>
    <x v="4"/>
    <s v="Framycetin"/>
    <n v="6.999957724977789E-5"/>
    <x v="2"/>
  </r>
  <r>
    <x v="0"/>
    <x v="0"/>
    <x v="0"/>
    <x v="1"/>
    <x v="4"/>
    <s v="Gentamicin"/>
    <n v="8.1522584581664396E-3"/>
    <x v="0"/>
  </r>
  <r>
    <x v="0"/>
    <x v="0"/>
    <x v="0"/>
    <x v="1"/>
    <x v="4"/>
    <s v="Gentamicin"/>
    <n v="8.1522584581664396E-3"/>
    <x v="1"/>
  </r>
  <r>
    <x v="0"/>
    <x v="0"/>
    <x v="0"/>
    <x v="1"/>
    <x v="4"/>
    <s v="Gentamicin"/>
    <n v="8.1522584581664396E-3"/>
    <x v="2"/>
  </r>
  <r>
    <x v="0"/>
    <x v="0"/>
    <x v="0"/>
    <x v="1"/>
    <x v="4"/>
    <s v="Kanamycin"/>
    <n v="1.9384498315323107E-5"/>
    <x v="0"/>
  </r>
  <r>
    <x v="0"/>
    <x v="0"/>
    <x v="0"/>
    <x v="1"/>
    <x v="4"/>
    <s v="Kanamycin"/>
    <n v="1.9384498315323107E-5"/>
    <x v="1"/>
  </r>
  <r>
    <x v="0"/>
    <x v="0"/>
    <x v="0"/>
    <x v="1"/>
    <x v="4"/>
    <s v="Kanamycin"/>
    <n v="1.9384498315323107E-5"/>
    <x v="2"/>
  </r>
  <r>
    <x v="0"/>
    <x v="0"/>
    <x v="0"/>
    <x v="1"/>
    <x v="4"/>
    <s v="Neomycin"/>
    <n v="0.37123037340360671"/>
    <x v="0"/>
  </r>
  <r>
    <x v="0"/>
    <x v="0"/>
    <x v="0"/>
    <x v="1"/>
    <x v="4"/>
    <s v="Neomycin"/>
    <n v="0.37123037340360671"/>
    <x v="1"/>
  </r>
  <r>
    <x v="0"/>
    <x v="0"/>
    <x v="0"/>
    <x v="1"/>
    <x v="4"/>
    <s v="Neomycin"/>
    <n v="0.37123037340360671"/>
    <x v="2"/>
  </r>
  <r>
    <x v="0"/>
    <x v="0"/>
    <x v="0"/>
    <x v="1"/>
    <x v="4"/>
    <s v="Paromomycin"/>
    <n v="3.1730269909037781E-2"/>
    <x v="0"/>
  </r>
  <r>
    <x v="0"/>
    <x v="0"/>
    <x v="0"/>
    <x v="1"/>
    <x v="4"/>
    <s v="Paromomycin"/>
    <n v="3.1730269909037781E-2"/>
    <x v="1"/>
  </r>
  <r>
    <x v="0"/>
    <x v="0"/>
    <x v="0"/>
    <x v="1"/>
    <x v="4"/>
    <s v="Paromomycin"/>
    <n v="3.1730269909037781E-2"/>
    <x v="2"/>
  </r>
  <r>
    <x v="0"/>
    <x v="0"/>
    <x v="0"/>
    <x v="1"/>
    <x v="5"/>
    <s v="Cefalexin"/>
    <n v="3.8768996630646214E-5"/>
    <x v="0"/>
  </r>
  <r>
    <x v="0"/>
    <x v="0"/>
    <x v="0"/>
    <x v="1"/>
    <x v="5"/>
    <s v="Cefalexin"/>
    <n v="3.8768996630646214E-5"/>
    <x v="1"/>
  </r>
  <r>
    <x v="0"/>
    <x v="0"/>
    <x v="0"/>
    <x v="1"/>
    <x v="5"/>
    <s v="Cefalexin"/>
    <n v="3.8768996630646214E-5"/>
    <x v="2"/>
  </r>
  <r>
    <x v="0"/>
    <x v="0"/>
    <x v="0"/>
    <x v="1"/>
    <x v="5"/>
    <s v="Cefapirin"/>
    <n v="2.3692164607617131E-5"/>
    <x v="0"/>
  </r>
  <r>
    <x v="0"/>
    <x v="0"/>
    <x v="0"/>
    <x v="1"/>
    <x v="5"/>
    <s v="Cefapirin"/>
    <n v="2.3692164607617131E-5"/>
    <x v="1"/>
  </r>
  <r>
    <x v="0"/>
    <x v="0"/>
    <x v="0"/>
    <x v="1"/>
    <x v="5"/>
    <s v="Cefapirin"/>
    <n v="2.3692164607617131E-5"/>
    <x v="2"/>
  </r>
  <r>
    <x v="0"/>
    <x v="0"/>
    <x v="0"/>
    <x v="1"/>
    <x v="6"/>
    <s v="Florfenicol"/>
    <n v="0.79350874620404366"/>
    <x v="0"/>
  </r>
  <r>
    <x v="0"/>
    <x v="0"/>
    <x v="0"/>
    <x v="1"/>
    <x v="6"/>
    <s v="Florfenicol"/>
    <n v="0.79350874620404366"/>
    <x v="1"/>
  </r>
  <r>
    <x v="0"/>
    <x v="0"/>
    <x v="0"/>
    <x v="1"/>
    <x v="6"/>
    <s v="Florfenicol"/>
    <n v="0.79350874620404366"/>
    <x v="2"/>
  </r>
  <r>
    <x v="0"/>
    <x v="0"/>
    <x v="0"/>
    <x v="1"/>
    <x v="6"/>
    <s v="Thiamphenicol"/>
    <n v="1.615374859610259E-5"/>
    <x v="0"/>
  </r>
  <r>
    <x v="0"/>
    <x v="0"/>
    <x v="0"/>
    <x v="1"/>
    <x v="6"/>
    <s v="Thiamphenicol"/>
    <n v="1.615374859610259E-5"/>
    <x v="1"/>
  </r>
  <r>
    <x v="0"/>
    <x v="0"/>
    <x v="0"/>
    <x v="1"/>
    <x v="6"/>
    <s v="Thiamphenicol"/>
    <n v="1.615374859610259E-5"/>
    <x v="2"/>
  </r>
  <r>
    <x v="0"/>
    <x v="0"/>
    <x v="0"/>
    <x v="1"/>
    <x v="7"/>
    <s v="Lincomycin"/>
    <n v="5.8287032601030436E-2"/>
    <x v="0"/>
  </r>
  <r>
    <x v="0"/>
    <x v="0"/>
    <x v="0"/>
    <x v="1"/>
    <x v="7"/>
    <s v="Lincomycin"/>
    <n v="5.8287032601030436E-2"/>
    <x v="1"/>
  </r>
  <r>
    <x v="0"/>
    <x v="0"/>
    <x v="0"/>
    <x v="1"/>
    <x v="7"/>
    <s v="Lincomycin"/>
    <n v="5.8287032601030436E-2"/>
    <x v="2"/>
  </r>
  <r>
    <x v="0"/>
    <x v="0"/>
    <x v="0"/>
    <x v="1"/>
    <x v="8"/>
    <s v="Gamithromycin"/>
    <n v="9.3153283570858274E-3"/>
    <x v="0"/>
  </r>
  <r>
    <x v="0"/>
    <x v="0"/>
    <x v="0"/>
    <x v="1"/>
    <x v="8"/>
    <s v="Gamithromycin"/>
    <n v="9.3153283570858274E-3"/>
    <x v="1"/>
  </r>
  <r>
    <x v="0"/>
    <x v="0"/>
    <x v="0"/>
    <x v="1"/>
    <x v="8"/>
    <s v="Gamithromycin"/>
    <n v="9.3153283570858274E-3"/>
    <x v="2"/>
  </r>
  <r>
    <x v="0"/>
    <x v="0"/>
    <x v="0"/>
    <x v="1"/>
    <x v="8"/>
    <s v="Tildipirosin"/>
    <n v="8.9561766799658118E-2"/>
    <x v="0"/>
  </r>
  <r>
    <x v="0"/>
    <x v="0"/>
    <x v="0"/>
    <x v="1"/>
    <x v="8"/>
    <s v="Tildipirosin"/>
    <n v="8.9561766799658118E-2"/>
    <x v="1"/>
  </r>
  <r>
    <x v="0"/>
    <x v="0"/>
    <x v="0"/>
    <x v="1"/>
    <x v="8"/>
    <s v="Tildipirosin"/>
    <n v="8.9561766799658118E-2"/>
    <x v="2"/>
  </r>
  <r>
    <x v="0"/>
    <x v="0"/>
    <x v="0"/>
    <x v="1"/>
    <x v="8"/>
    <s v="Tilmicosin"/>
    <n v="0.9832237542995379"/>
    <x v="0"/>
  </r>
  <r>
    <x v="0"/>
    <x v="0"/>
    <x v="0"/>
    <x v="1"/>
    <x v="8"/>
    <s v="Tilmicosin"/>
    <n v="0.9832237542995379"/>
    <x v="1"/>
  </r>
  <r>
    <x v="0"/>
    <x v="0"/>
    <x v="0"/>
    <x v="1"/>
    <x v="8"/>
    <s v="Tilmicosin"/>
    <n v="0.9832237542995379"/>
    <x v="2"/>
  </r>
  <r>
    <x v="0"/>
    <x v="0"/>
    <x v="0"/>
    <x v="1"/>
    <x v="8"/>
    <s v="Tulathromycin"/>
    <n v="2.1898290826019937"/>
    <x v="0"/>
  </r>
  <r>
    <x v="0"/>
    <x v="0"/>
    <x v="0"/>
    <x v="1"/>
    <x v="8"/>
    <s v="Tulathromycin"/>
    <n v="2.1898290826019937"/>
    <x v="1"/>
  </r>
  <r>
    <x v="0"/>
    <x v="0"/>
    <x v="0"/>
    <x v="1"/>
    <x v="8"/>
    <s v="Tulathromycin"/>
    <n v="2.1898290826019937"/>
    <x v="2"/>
  </r>
  <r>
    <x v="0"/>
    <x v="0"/>
    <x v="0"/>
    <x v="1"/>
    <x v="8"/>
    <s v="Tylosin"/>
    <n v="0.21882621689881721"/>
    <x v="0"/>
  </r>
  <r>
    <x v="0"/>
    <x v="0"/>
    <x v="0"/>
    <x v="1"/>
    <x v="8"/>
    <s v="Tylosin"/>
    <n v="0.21882621689881721"/>
    <x v="1"/>
  </r>
  <r>
    <x v="0"/>
    <x v="0"/>
    <x v="0"/>
    <x v="1"/>
    <x v="8"/>
    <s v="Tylosin"/>
    <n v="0.21882621689881721"/>
    <x v="2"/>
  </r>
  <r>
    <x v="0"/>
    <x v="0"/>
    <x v="0"/>
    <x v="1"/>
    <x v="9"/>
    <s v="Tiamulin"/>
    <n v="4.3076662922940242E-6"/>
    <x v="0"/>
  </r>
  <r>
    <x v="0"/>
    <x v="0"/>
    <x v="0"/>
    <x v="1"/>
    <x v="9"/>
    <s v="Tiamulin"/>
    <n v="4.3076662922940242E-6"/>
    <x v="1"/>
  </r>
  <r>
    <x v="0"/>
    <x v="0"/>
    <x v="0"/>
    <x v="1"/>
    <x v="9"/>
    <s v="Tiamulin"/>
    <n v="4.3076662922940242E-6"/>
    <x v="2"/>
  </r>
  <r>
    <x v="0"/>
    <x v="0"/>
    <x v="0"/>
    <x v="2"/>
    <x v="4"/>
    <s v="Spectinomycin"/>
    <n v="5.8103956783607941E-2"/>
    <x v="0"/>
  </r>
  <r>
    <x v="0"/>
    <x v="0"/>
    <x v="0"/>
    <x v="2"/>
    <x v="4"/>
    <s v="Spectinomycin"/>
    <n v="5.8103956783607941E-2"/>
    <x v="1"/>
  </r>
  <r>
    <x v="0"/>
    <x v="0"/>
    <x v="0"/>
    <x v="2"/>
    <x v="4"/>
    <s v="Spectinomycin"/>
    <n v="5.8103956783607941E-2"/>
    <x v="2"/>
  </r>
  <r>
    <x v="0"/>
    <x v="0"/>
    <x v="0"/>
    <x v="2"/>
    <x v="10"/>
    <s v="Trimethoprim"/>
    <n v="1.8133325871560577"/>
    <x v="0"/>
  </r>
  <r>
    <x v="0"/>
    <x v="0"/>
    <x v="0"/>
    <x v="2"/>
    <x v="10"/>
    <s v="Trimethoprim"/>
    <n v="0.90666629357802886"/>
    <x v="1"/>
  </r>
  <r>
    <x v="0"/>
    <x v="0"/>
    <x v="0"/>
    <x v="2"/>
    <x v="10"/>
    <s v="Trimethoprim"/>
    <n v="0.90666629357802886"/>
    <x v="2"/>
  </r>
  <r>
    <x v="0"/>
    <x v="0"/>
    <x v="0"/>
    <x v="2"/>
    <x v="11"/>
    <s v="Amoxicillin"/>
    <n v="3.5937826036698892"/>
    <x v="0"/>
  </r>
  <r>
    <x v="0"/>
    <x v="0"/>
    <x v="0"/>
    <x v="2"/>
    <x v="11"/>
    <s v="Amoxicillin"/>
    <n v="3.5937826036698892"/>
    <x v="1"/>
  </r>
  <r>
    <x v="0"/>
    <x v="0"/>
    <x v="0"/>
    <x v="2"/>
    <x v="11"/>
    <s v="Amoxicillin"/>
    <n v="3.5937826036698892"/>
    <x v="2"/>
  </r>
  <r>
    <x v="0"/>
    <x v="0"/>
    <x v="0"/>
    <x v="2"/>
    <x v="11"/>
    <s v="Ampicillin"/>
    <n v="5.3845828653675302E-6"/>
    <x v="0"/>
  </r>
  <r>
    <x v="0"/>
    <x v="0"/>
    <x v="0"/>
    <x v="2"/>
    <x v="11"/>
    <s v="Ampicillin"/>
    <n v="5.3845828653675302E-6"/>
    <x v="1"/>
  </r>
  <r>
    <x v="0"/>
    <x v="0"/>
    <x v="0"/>
    <x v="2"/>
    <x v="11"/>
    <s v="Ampicillin"/>
    <n v="5.3845828653675302E-6"/>
    <x v="2"/>
  </r>
  <r>
    <x v="0"/>
    <x v="0"/>
    <x v="0"/>
    <x v="2"/>
    <x v="11"/>
    <s v="Benzylpenicillin"/>
    <n v="0.11460653862305557"/>
    <x v="0"/>
  </r>
  <r>
    <x v="0"/>
    <x v="0"/>
    <x v="0"/>
    <x v="2"/>
    <x v="11"/>
    <s v="Benzylpenicillin"/>
    <n v="0.11190024727492186"/>
    <x v="1"/>
  </r>
  <r>
    <x v="0"/>
    <x v="0"/>
    <x v="0"/>
    <x v="2"/>
    <x v="11"/>
    <s v="Benzylpenicillin"/>
    <n v="0.11190024727492186"/>
    <x v="2"/>
  </r>
  <r>
    <x v="0"/>
    <x v="0"/>
    <x v="0"/>
    <x v="2"/>
    <x v="11"/>
    <s v="Cloxacillin"/>
    <n v="7.6784151660140977E-4"/>
    <x v="0"/>
  </r>
  <r>
    <x v="0"/>
    <x v="0"/>
    <x v="0"/>
    <x v="2"/>
    <x v="11"/>
    <s v="Cloxacillin"/>
    <n v="7.6784151660140977E-4"/>
    <x v="1"/>
  </r>
  <r>
    <x v="0"/>
    <x v="0"/>
    <x v="0"/>
    <x v="2"/>
    <x v="11"/>
    <s v="Cloxacillin"/>
    <n v="7.6784151660140977E-4"/>
    <x v="2"/>
  </r>
  <r>
    <x v="0"/>
    <x v="0"/>
    <x v="0"/>
    <x v="2"/>
    <x v="11"/>
    <s v="Nafcillin"/>
    <n v="2.1538331461470121E-5"/>
    <x v="0"/>
  </r>
  <r>
    <x v="0"/>
    <x v="0"/>
    <x v="0"/>
    <x v="2"/>
    <x v="11"/>
    <s v="Nafcillin"/>
    <n v="2.1538331461470121E-5"/>
    <x v="1"/>
  </r>
  <r>
    <x v="0"/>
    <x v="0"/>
    <x v="0"/>
    <x v="2"/>
    <x v="11"/>
    <s v="Nafcillin"/>
    <n v="2.1538331461470121E-5"/>
    <x v="2"/>
  </r>
  <r>
    <x v="0"/>
    <x v="0"/>
    <x v="0"/>
    <x v="2"/>
    <x v="12"/>
    <s v="Sulfadiazin"/>
    <n v="1.4996806352483991"/>
    <x v="0"/>
  </r>
  <r>
    <x v="0"/>
    <x v="0"/>
    <x v="0"/>
    <x v="2"/>
    <x v="12"/>
    <s v="Sulfadiazin"/>
    <n v="0.74984031762419956"/>
    <x v="1"/>
  </r>
  <r>
    <x v="0"/>
    <x v="0"/>
    <x v="0"/>
    <x v="2"/>
    <x v="12"/>
    <s v="Sulfadiazin"/>
    <n v="0.74984031762419956"/>
    <x v="2"/>
  </r>
  <r>
    <x v="0"/>
    <x v="0"/>
    <x v="0"/>
    <x v="2"/>
    <x v="12"/>
    <s v="Sulfadimethoxin"/>
    <n v="0.23231352005998979"/>
    <x v="0"/>
  </r>
  <r>
    <x v="0"/>
    <x v="0"/>
    <x v="0"/>
    <x v="2"/>
    <x v="12"/>
    <s v="Sulfadimethoxin"/>
    <n v="0.11615676002999489"/>
    <x v="1"/>
  </r>
  <r>
    <x v="0"/>
    <x v="0"/>
    <x v="0"/>
    <x v="2"/>
    <x v="12"/>
    <s v="Sulfadimethoxin"/>
    <n v="0.11615676002999489"/>
    <x v="2"/>
  </r>
  <r>
    <x v="0"/>
    <x v="0"/>
    <x v="0"/>
    <x v="2"/>
    <x v="12"/>
    <s v="Sulfadimidin"/>
    <n v="1.258967165918436"/>
    <x v="0"/>
  </r>
  <r>
    <x v="0"/>
    <x v="0"/>
    <x v="0"/>
    <x v="2"/>
    <x v="12"/>
    <s v="Sulfadimidin"/>
    <n v="1.2335955499151108"/>
    <x v="1"/>
  </r>
  <r>
    <x v="0"/>
    <x v="0"/>
    <x v="0"/>
    <x v="2"/>
    <x v="12"/>
    <s v="Sulfadimidin"/>
    <n v="1.2335955499151108"/>
    <x v="2"/>
  </r>
  <r>
    <x v="0"/>
    <x v="0"/>
    <x v="0"/>
    <x v="2"/>
    <x v="12"/>
    <s v="Sulfadoxin"/>
    <n v="3.0595199841018304E-2"/>
    <x v="0"/>
  </r>
  <r>
    <x v="0"/>
    <x v="0"/>
    <x v="0"/>
    <x v="2"/>
    <x v="12"/>
    <s v="Sulfadoxin"/>
    <n v="1.5297599920509152E-2"/>
    <x v="1"/>
  </r>
  <r>
    <x v="0"/>
    <x v="0"/>
    <x v="0"/>
    <x v="2"/>
    <x v="12"/>
    <s v="Sulfadoxin"/>
    <n v="1.5297599920509152E-2"/>
    <x v="2"/>
  </r>
  <r>
    <x v="0"/>
    <x v="0"/>
    <x v="0"/>
    <x v="2"/>
    <x v="13"/>
    <s v="Chlortetracyclin"/>
    <n v="2.4368597445496061"/>
    <x v="0"/>
  </r>
  <r>
    <x v="0"/>
    <x v="0"/>
    <x v="0"/>
    <x v="2"/>
    <x v="13"/>
    <s v="Chlortetracyclin"/>
    <n v="2.4368597445496061"/>
    <x v="1"/>
  </r>
  <r>
    <x v="0"/>
    <x v="0"/>
    <x v="0"/>
    <x v="2"/>
    <x v="13"/>
    <s v="Chlortetracyclin"/>
    <n v="2.4368597445496061"/>
    <x v="2"/>
  </r>
  <r>
    <x v="0"/>
    <x v="0"/>
    <x v="0"/>
    <x v="2"/>
    <x v="13"/>
    <s v="Doxycyclin"/>
    <n v="5.0055276161439712"/>
    <x v="0"/>
  </r>
  <r>
    <x v="0"/>
    <x v="0"/>
    <x v="0"/>
    <x v="2"/>
    <x v="13"/>
    <s v="Doxycyclin"/>
    <n v="5.0055276161439712"/>
    <x v="1"/>
  </r>
  <r>
    <x v="0"/>
    <x v="0"/>
    <x v="0"/>
    <x v="2"/>
    <x v="13"/>
    <s v="Doxycyclin"/>
    <n v="5.0055276161439712"/>
    <x v="2"/>
  </r>
  <r>
    <x v="0"/>
    <x v="0"/>
    <x v="0"/>
    <x v="2"/>
    <x v="13"/>
    <s v="Oxytetracyclin"/>
    <n v="0.1474858785155628"/>
    <x v="0"/>
  </r>
  <r>
    <x v="0"/>
    <x v="0"/>
    <x v="0"/>
    <x v="2"/>
    <x v="13"/>
    <s v="Oxytetracyclin"/>
    <n v="0.1474858785155628"/>
    <x v="1"/>
  </r>
  <r>
    <x v="0"/>
    <x v="0"/>
    <x v="0"/>
    <x v="2"/>
    <x v="13"/>
    <s v="Oxytetracyclin"/>
    <n v="0.1474858785155628"/>
    <x v="2"/>
  </r>
  <r>
    <x v="0"/>
    <x v="0"/>
    <x v="0"/>
    <x v="2"/>
    <x v="13"/>
    <s v="Tetracyclin"/>
    <n v="7.6668921586822106E-2"/>
    <x v="0"/>
  </r>
  <r>
    <x v="0"/>
    <x v="0"/>
    <x v="0"/>
    <x v="2"/>
    <x v="13"/>
    <s v="Tetracyclin"/>
    <n v="7.6668921586822106E-2"/>
    <x v="1"/>
  </r>
  <r>
    <x v="0"/>
    <x v="0"/>
    <x v="0"/>
    <x v="2"/>
    <x v="13"/>
    <s v="Tetracyclin"/>
    <n v="7.6668921586822106E-2"/>
    <x v="2"/>
  </r>
  <r>
    <x v="0"/>
    <x v="0"/>
    <x v="1"/>
    <x v="0"/>
    <x v="0"/>
    <s v="Cefoperazon"/>
    <n v="1.2235749071270775E-3"/>
    <x v="0"/>
  </r>
  <r>
    <x v="0"/>
    <x v="0"/>
    <x v="1"/>
    <x v="0"/>
    <x v="0"/>
    <s v="Cefoperazon"/>
    <n v="1.2235749071270775E-3"/>
    <x v="1"/>
  </r>
  <r>
    <x v="0"/>
    <x v="0"/>
    <x v="1"/>
    <x v="0"/>
    <x v="0"/>
    <s v="Cefoperazon"/>
    <n v="3.6707247213812323E-3"/>
    <x v="2"/>
  </r>
  <r>
    <x v="0"/>
    <x v="0"/>
    <x v="1"/>
    <x v="0"/>
    <x v="0"/>
    <s v="Ceftiofur"/>
    <n v="0.12864101454584537"/>
    <x v="0"/>
  </r>
  <r>
    <x v="0"/>
    <x v="0"/>
    <x v="1"/>
    <x v="0"/>
    <x v="0"/>
    <s v="Ceftiofur"/>
    <n v="0.12864101454584537"/>
    <x v="1"/>
  </r>
  <r>
    <x v="0"/>
    <x v="0"/>
    <x v="1"/>
    <x v="0"/>
    <x v="0"/>
    <s v="Ceftiofur"/>
    <n v="0.3859230436375361"/>
    <x v="2"/>
  </r>
  <r>
    <x v="0"/>
    <x v="0"/>
    <x v="1"/>
    <x v="0"/>
    <x v="1"/>
    <s v="Cefquinom"/>
    <n v="9.1798380886959102E-2"/>
    <x v="0"/>
  </r>
  <r>
    <x v="0"/>
    <x v="0"/>
    <x v="1"/>
    <x v="0"/>
    <x v="1"/>
    <s v="Cefquinom"/>
    <n v="9.1798380886959102E-2"/>
    <x v="1"/>
  </r>
  <r>
    <x v="0"/>
    <x v="0"/>
    <x v="1"/>
    <x v="0"/>
    <x v="1"/>
    <s v="Cefquinom"/>
    <n v="0.27539514266087728"/>
    <x v="2"/>
  </r>
  <r>
    <x v="0"/>
    <x v="0"/>
    <x v="1"/>
    <x v="0"/>
    <x v="2"/>
    <s v="Danofloxacin"/>
    <n v="3.4260734512240867E-3"/>
    <x v="0"/>
  </r>
  <r>
    <x v="0"/>
    <x v="0"/>
    <x v="1"/>
    <x v="0"/>
    <x v="2"/>
    <s v="Danofloxacin"/>
    <n v="3.4260734512240867E-3"/>
    <x v="1"/>
  </r>
  <r>
    <x v="0"/>
    <x v="0"/>
    <x v="1"/>
    <x v="0"/>
    <x v="2"/>
    <s v="Danofloxacin"/>
    <n v="1.0278220353672261E-2"/>
    <x v="2"/>
  </r>
  <r>
    <x v="0"/>
    <x v="0"/>
    <x v="1"/>
    <x v="0"/>
    <x v="2"/>
    <s v="Enrofloxacin"/>
    <n v="3.7226812606554908E-2"/>
    <x v="0"/>
  </r>
  <r>
    <x v="0"/>
    <x v="0"/>
    <x v="1"/>
    <x v="0"/>
    <x v="2"/>
    <s v="Enrofloxacin"/>
    <n v="3.7226812606554908E-2"/>
    <x v="1"/>
  </r>
  <r>
    <x v="0"/>
    <x v="0"/>
    <x v="1"/>
    <x v="0"/>
    <x v="2"/>
    <s v="Enrofloxacin"/>
    <n v="0.11168043781966472"/>
    <x v="2"/>
  </r>
  <r>
    <x v="0"/>
    <x v="0"/>
    <x v="1"/>
    <x v="0"/>
    <x v="2"/>
    <s v="Marbofloxacin"/>
    <n v="9.3840964147698186E-2"/>
    <x v="0"/>
  </r>
  <r>
    <x v="0"/>
    <x v="0"/>
    <x v="1"/>
    <x v="0"/>
    <x v="2"/>
    <s v="Marbofloxacin"/>
    <n v="9.3840964147698186E-2"/>
    <x v="1"/>
  </r>
  <r>
    <x v="0"/>
    <x v="0"/>
    <x v="1"/>
    <x v="0"/>
    <x v="2"/>
    <s v="Marbofloxacin"/>
    <n v="0.28152289244309453"/>
    <x v="2"/>
  </r>
  <r>
    <x v="0"/>
    <x v="0"/>
    <x v="1"/>
    <x v="0"/>
    <x v="3"/>
    <s v="Colistin"/>
    <n v="2.1693686845965628E-4"/>
    <x v="0"/>
  </r>
  <r>
    <x v="0"/>
    <x v="0"/>
    <x v="1"/>
    <x v="0"/>
    <x v="3"/>
    <s v="Colistin"/>
    <n v="2.1693686845965628E-4"/>
    <x v="1"/>
  </r>
  <r>
    <x v="0"/>
    <x v="0"/>
    <x v="1"/>
    <x v="0"/>
    <x v="3"/>
    <s v="Colistin"/>
    <n v="6.5081060537896878E-4"/>
    <x v="2"/>
  </r>
  <r>
    <x v="0"/>
    <x v="0"/>
    <x v="1"/>
    <x v="1"/>
    <x v="4"/>
    <s v="Dihydrostreptomycin"/>
    <n v="0.14766934048373179"/>
    <x v="0"/>
  </r>
  <r>
    <x v="0"/>
    <x v="0"/>
    <x v="1"/>
    <x v="1"/>
    <x v="4"/>
    <s v="Dihydrostreptomycin"/>
    <n v="0.14766934048373179"/>
    <x v="1"/>
  </r>
  <r>
    <x v="0"/>
    <x v="0"/>
    <x v="1"/>
    <x v="1"/>
    <x v="4"/>
    <s v="Dihydrostreptomycin"/>
    <n v="0.14766934048373179"/>
    <x v="2"/>
  </r>
  <r>
    <x v="0"/>
    <x v="0"/>
    <x v="1"/>
    <x v="1"/>
    <x v="4"/>
    <s v="Framycetin"/>
    <n v="0.60986178048007522"/>
    <x v="0"/>
  </r>
  <r>
    <x v="0"/>
    <x v="0"/>
    <x v="1"/>
    <x v="1"/>
    <x v="4"/>
    <s v="Framycetin"/>
    <n v="0.60986178048007522"/>
    <x v="1"/>
  </r>
  <r>
    <x v="0"/>
    <x v="0"/>
    <x v="1"/>
    <x v="1"/>
    <x v="4"/>
    <s v="Framycetin"/>
    <n v="0.60986178048007522"/>
    <x v="2"/>
  </r>
  <r>
    <x v="0"/>
    <x v="0"/>
    <x v="1"/>
    <x v="1"/>
    <x v="4"/>
    <s v="Gentamicin"/>
    <n v="1.6083909674784206E-3"/>
    <x v="0"/>
  </r>
  <r>
    <x v="0"/>
    <x v="0"/>
    <x v="1"/>
    <x v="1"/>
    <x v="4"/>
    <s v="Gentamicin"/>
    <n v="1.6083909674784206E-3"/>
    <x v="1"/>
  </r>
  <r>
    <x v="0"/>
    <x v="0"/>
    <x v="1"/>
    <x v="1"/>
    <x v="4"/>
    <s v="Gentamicin"/>
    <n v="1.6083909674784206E-3"/>
    <x v="2"/>
  </r>
  <r>
    <x v="0"/>
    <x v="0"/>
    <x v="1"/>
    <x v="1"/>
    <x v="4"/>
    <s v="Kanamycin"/>
    <n v="0.24827198153293462"/>
    <x v="0"/>
  </r>
  <r>
    <x v="0"/>
    <x v="0"/>
    <x v="1"/>
    <x v="1"/>
    <x v="4"/>
    <s v="Kanamycin"/>
    <n v="0.24827198153293462"/>
    <x v="1"/>
  </r>
  <r>
    <x v="0"/>
    <x v="0"/>
    <x v="1"/>
    <x v="1"/>
    <x v="4"/>
    <s v="Kanamycin"/>
    <n v="0.24827198153293462"/>
    <x v="2"/>
  </r>
  <r>
    <x v="0"/>
    <x v="0"/>
    <x v="1"/>
    <x v="1"/>
    <x v="4"/>
    <s v="Neomycin"/>
    <n v="7.1855479693055543E-2"/>
    <x v="0"/>
  </r>
  <r>
    <x v="0"/>
    <x v="0"/>
    <x v="1"/>
    <x v="1"/>
    <x v="4"/>
    <s v="Neomycin"/>
    <n v="7.1855479693055543E-2"/>
    <x v="1"/>
  </r>
  <r>
    <x v="0"/>
    <x v="0"/>
    <x v="1"/>
    <x v="1"/>
    <x v="4"/>
    <s v="Neomycin"/>
    <n v="7.1855479693055543E-2"/>
    <x v="2"/>
  </r>
  <r>
    <x v="0"/>
    <x v="0"/>
    <x v="1"/>
    <x v="1"/>
    <x v="4"/>
    <s v="Paromomycin"/>
    <n v="9.1846164338161666E-3"/>
    <x v="0"/>
  </r>
  <r>
    <x v="0"/>
    <x v="0"/>
    <x v="1"/>
    <x v="1"/>
    <x v="4"/>
    <s v="Paromomycin"/>
    <n v="9.1846164338161666E-3"/>
    <x v="1"/>
  </r>
  <r>
    <x v="0"/>
    <x v="0"/>
    <x v="1"/>
    <x v="1"/>
    <x v="4"/>
    <s v="Paromomycin"/>
    <n v="9.1846164338161666E-3"/>
    <x v="2"/>
  </r>
  <r>
    <x v="0"/>
    <x v="0"/>
    <x v="1"/>
    <x v="1"/>
    <x v="5"/>
    <s v="Cefalexin"/>
    <n v="0.46764931012367666"/>
    <x v="0"/>
  </r>
  <r>
    <x v="0"/>
    <x v="0"/>
    <x v="1"/>
    <x v="1"/>
    <x v="5"/>
    <s v="Cefalexin"/>
    <n v="0.46764931012367666"/>
    <x v="1"/>
  </r>
  <r>
    <x v="0"/>
    <x v="0"/>
    <x v="1"/>
    <x v="1"/>
    <x v="5"/>
    <s v="Cefalexin"/>
    <n v="0.46764931012367666"/>
    <x v="2"/>
  </r>
  <r>
    <x v="0"/>
    <x v="0"/>
    <x v="1"/>
    <x v="1"/>
    <x v="5"/>
    <s v="Cefalonium"/>
    <n v="6.0500220349277413E-2"/>
    <x v="0"/>
  </r>
  <r>
    <x v="0"/>
    <x v="0"/>
    <x v="1"/>
    <x v="1"/>
    <x v="5"/>
    <s v="Cefalonium"/>
    <n v="6.0500220349277413E-2"/>
    <x v="1"/>
  </r>
  <r>
    <x v="0"/>
    <x v="0"/>
    <x v="1"/>
    <x v="1"/>
    <x v="5"/>
    <s v="Cefalonium"/>
    <n v="6.0500220349277413E-2"/>
    <x v="2"/>
  </r>
  <r>
    <x v="0"/>
    <x v="0"/>
    <x v="1"/>
    <x v="1"/>
    <x v="5"/>
    <s v="Cefapirin"/>
    <n v="0.24662377102278737"/>
    <x v="0"/>
  </r>
  <r>
    <x v="0"/>
    <x v="0"/>
    <x v="1"/>
    <x v="1"/>
    <x v="5"/>
    <s v="Cefapirin"/>
    <n v="0.24662377102278737"/>
    <x v="1"/>
  </r>
  <r>
    <x v="0"/>
    <x v="0"/>
    <x v="1"/>
    <x v="1"/>
    <x v="5"/>
    <s v="Cefapirin"/>
    <n v="0.24662377102278737"/>
    <x v="2"/>
  </r>
  <r>
    <x v="0"/>
    <x v="0"/>
    <x v="1"/>
    <x v="1"/>
    <x v="6"/>
    <s v="Florfenicol"/>
    <n v="1.0436542855323434E-2"/>
    <x v="0"/>
  </r>
  <r>
    <x v="0"/>
    <x v="0"/>
    <x v="1"/>
    <x v="1"/>
    <x v="6"/>
    <s v="Florfenicol"/>
    <n v="1.0436542855323434E-2"/>
    <x v="1"/>
  </r>
  <r>
    <x v="0"/>
    <x v="0"/>
    <x v="1"/>
    <x v="1"/>
    <x v="6"/>
    <s v="Florfenicol"/>
    <n v="1.0436542855323434E-2"/>
    <x v="2"/>
  </r>
  <r>
    <x v="0"/>
    <x v="0"/>
    <x v="1"/>
    <x v="1"/>
    <x v="6"/>
    <s v="Thiamphenicol"/>
    <n v="8.3621039604493057E-4"/>
    <x v="0"/>
  </r>
  <r>
    <x v="0"/>
    <x v="0"/>
    <x v="1"/>
    <x v="1"/>
    <x v="6"/>
    <s v="Thiamphenicol"/>
    <n v="8.3621039604493057E-4"/>
    <x v="1"/>
  </r>
  <r>
    <x v="0"/>
    <x v="0"/>
    <x v="1"/>
    <x v="1"/>
    <x v="6"/>
    <s v="Thiamphenicol"/>
    <n v="8.3621039604493057E-4"/>
    <x v="2"/>
  </r>
  <r>
    <x v="0"/>
    <x v="0"/>
    <x v="1"/>
    <x v="1"/>
    <x v="7"/>
    <s v="Lincomycin"/>
    <n v="2.5088223219396018E-2"/>
    <x v="0"/>
  </r>
  <r>
    <x v="0"/>
    <x v="0"/>
    <x v="1"/>
    <x v="1"/>
    <x v="7"/>
    <s v="Lincomycin"/>
    <n v="2.5088223219396018E-2"/>
    <x v="1"/>
  </r>
  <r>
    <x v="0"/>
    <x v="0"/>
    <x v="1"/>
    <x v="1"/>
    <x v="7"/>
    <s v="Lincomycin"/>
    <n v="2.5088223219396018E-2"/>
    <x v="2"/>
  </r>
  <r>
    <x v="0"/>
    <x v="0"/>
    <x v="1"/>
    <x v="1"/>
    <x v="7"/>
    <s v="Pirlimycin"/>
    <n v="5.7340141443080952E-5"/>
    <x v="0"/>
  </r>
  <r>
    <x v="0"/>
    <x v="0"/>
    <x v="1"/>
    <x v="1"/>
    <x v="7"/>
    <s v="Pirlimycin"/>
    <n v="5.7340141443080952E-5"/>
    <x v="1"/>
  </r>
  <r>
    <x v="0"/>
    <x v="0"/>
    <x v="1"/>
    <x v="1"/>
    <x v="7"/>
    <s v="Pirlimycin"/>
    <n v="5.7340141443080952E-5"/>
    <x v="2"/>
  </r>
  <r>
    <x v="0"/>
    <x v="0"/>
    <x v="1"/>
    <x v="1"/>
    <x v="8"/>
    <s v="Gamithromycin"/>
    <n v="9.5566902405134914E-6"/>
    <x v="0"/>
  </r>
  <r>
    <x v="0"/>
    <x v="0"/>
    <x v="1"/>
    <x v="1"/>
    <x v="8"/>
    <s v="Gamithromycin"/>
    <n v="9.5566902405134914E-6"/>
    <x v="1"/>
  </r>
  <r>
    <x v="0"/>
    <x v="0"/>
    <x v="1"/>
    <x v="1"/>
    <x v="8"/>
    <s v="Gamithromycin"/>
    <n v="9.5566902405134914E-6"/>
    <x v="2"/>
  </r>
  <r>
    <x v="0"/>
    <x v="0"/>
    <x v="1"/>
    <x v="1"/>
    <x v="8"/>
    <s v="Tildipirosin"/>
    <n v="2.7395845356138678E-4"/>
    <x v="0"/>
  </r>
  <r>
    <x v="0"/>
    <x v="0"/>
    <x v="1"/>
    <x v="1"/>
    <x v="8"/>
    <s v="Tildipirosin"/>
    <n v="2.7395845356138678E-4"/>
    <x v="1"/>
  </r>
  <r>
    <x v="0"/>
    <x v="0"/>
    <x v="1"/>
    <x v="1"/>
    <x v="8"/>
    <s v="Tildipirosin"/>
    <n v="2.7395845356138678E-4"/>
    <x v="2"/>
  </r>
  <r>
    <x v="0"/>
    <x v="0"/>
    <x v="1"/>
    <x v="1"/>
    <x v="8"/>
    <s v="Tilmicosin"/>
    <n v="4.1539746912098644E-4"/>
    <x v="0"/>
  </r>
  <r>
    <x v="0"/>
    <x v="0"/>
    <x v="1"/>
    <x v="1"/>
    <x v="8"/>
    <s v="Tilmicosin"/>
    <n v="4.1539746912098644E-4"/>
    <x v="1"/>
  </r>
  <r>
    <x v="0"/>
    <x v="0"/>
    <x v="1"/>
    <x v="1"/>
    <x v="8"/>
    <s v="Tilmicosin"/>
    <n v="4.1539746912098644E-4"/>
    <x v="2"/>
  </r>
  <r>
    <x v="0"/>
    <x v="0"/>
    <x v="1"/>
    <x v="1"/>
    <x v="8"/>
    <s v="Tulathromycin"/>
    <n v="7.5864192692609604E-3"/>
    <x v="0"/>
  </r>
  <r>
    <x v="0"/>
    <x v="0"/>
    <x v="1"/>
    <x v="1"/>
    <x v="8"/>
    <s v="Tulathromycin"/>
    <n v="7.5864192692609604E-3"/>
    <x v="1"/>
  </r>
  <r>
    <x v="0"/>
    <x v="0"/>
    <x v="1"/>
    <x v="1"/>
    <x v="8"/>
    <s v="Tulathromycin"/>
    <n v="7.5864192692609604E-3"/>
    <x v="2"/>
  </r>
  <r>
    <x v="0"/>
    <x v="0"/>
    <x v="1"/>
    <x v="1"/>
    <x v="8"/>
    <s v="Tylosin"/>
    <n v="2.2012880299998778E-2"/>
    <x v="0"/>
  </r>
  <r>
    <x v="0"/>
    <x v="0"/>
    <x v="1"/>
    <x v="1"/>
    <x v="8"/>
    <s v="Tylosin"/>
    <n v="2.2012880299998778E-2"/>
    <x v="1"/>
  </r>
  <r>
    <x v="0"/>
    <x v="0"/>
    <x v="1"/>
    <x v="1"/>
    <x v="8"/>
    <s v="Tylosin"/>
    <n v="2.2012880299998778E-2"/>
    <x v="2"/>
  </r>
  <r>
    <x v="0"/>
    <x v="0"/>
    <x v="1"/>
    <x v="2"/>
    <x v="4"/>
    <s v="Spectinomycin"/>
    <n v="1.1490327232510722E-3"/>
    <x v="0"/>
  </r>
  <r>
    <x v="0"/>
    <x v="0"/>
    <x v="1"/>
    <x v="2"/>
    <x v="4"/>
    <s v="Spectinomycin"/>
    <n v="1.1490327232510722E-3"/>
    <x v="1"/>
  </r>
  <r>
    <x v="0"/>
    <x v="0"/>
    <x v="1"/>
    <x v="2"/>
    <x v="4"/>
    <s v="Spectinomycin"/>
    <n v="1.1490327232510722E-3"/>
    <x v="2"/>
  </r>
  <r>
    <x v="0"/>
    <x v="0"/>
    <x v="1"/>
    <x v="2"/>
    <x v="10"/>
    <s v="Trimethoprim"/>
    <n v="0.12163309359247682"/>
    <x v="0"/>
  </r>
  <r>
    <x v="0"/>
    <x v="0"/>
    <x v="1"/>
    <x v="2"/>
    <x v="10"/>
    <s v="Trimethoprim"/>
    <n v="6.0816546796238408E-2"/>
    <x v="1"/>
  </r>
  <r>
    <x v="0"/>
    <x v="0"/>
    <x v="1"/>
    <x v="2"/>
    <x v="10"/>
    <s v="Trimethoprim"/>
    <n v="6.0816546796238408E-2"/>
    <x v="2"/>
  </r>
  <r>
    <x v="0"/>
    <x v="0"/>
    <x v="1"/>
    <x v="2"/>
    <x v="11"/>
    <s v="Amoxicillin"/>
    <n v="0.59677516742105741"/>
    <x v="0"/>
  </r>
  <r>
    <x v="0"/>
    <x v="0"/>
    <x v="1"/>
    <x v="2"/>
    <x v="11"/>
    <s v="Amoxicillin"/>
    <n v="0.59677516742105741"/>
    <x v="1"/>
  </r>
  <r>
    <x v="0"/>
    <x v="0"/>
    <x v="1"/>
    <x v="2"/>
    <x v="11"/>
    <s v="Amoxicillin"/>
    <n v="0.59677516742105741"/>
    <x v="2"/>
  </r>
  <r>
    <x v="0"/>
    <x v="0"/>
    <x v="1"/>
    <x v="2"/>
    <x v="11"/>
    <s v="Ampicillin"/>
    <n v="8.735133436170682E-3"/>
    <x v="0"/>
  </r>
  <r>
    <x v="0"/>
    <x v="0"/>
    <x v="1"/>
    <x v="2"/>
    <x v="11"/>
    <s v="Ampicillin"/>
    <n v="8.735133436170682E-3"/>
    <x v="1"/>
  </r>
  <r>
    <x v="0"/>
    <x v="0"/>
    <x v="1"/>
    <x v="2"/>
    <x v="11"/>
    <s v="Ampicillin"/>
    <n v="8.735133436170682E-3"/>
    <x v="2"/>
  </r>
  <r>
    <x v="0"/>
    <x v="0"/>
    <x v="1"/>
    <x v="2"/>
    <x v="11"/>
    <s v="Benzylpenicillin"/>
    <n v="1.9142725891192187"/>
    <x v="0"/>
  </r>
  <r>
    <x v="0"/>
    <x v="0"/>
    <x v="1"/>
    <x v="2"/>
    <x v="11"/>
    <s v="Benzylpenicillin"/>
    <n v="1.2712073626238447"/>
    <x v="1"/>
  </r>
  <r>
    <x v="0"/>
    <x v="0"/>
    <x v="1"/>
    <x v="2"/>
    <x v="11"/>
    <s v="Benzylpenicillin"/>
    <n v="1.2712073626238447"/>
    <x v="2"/>
  </r>
  <r>
    <x v="0"/>
    <x v="0"/>
    <x v="1"/>
    <x v="2"/>
    <x v="11"/>
    <s v="Cloxacillin"/>
    <n v="0.97570143957717226"/>
    <x v="0"/>
  </r>
  <r>
    <x v="0"/>
    <x v="0"/>
    <x v="1"/>
    <x v="2"/>
    <x v="11"/>
    <s v="Cloxacillin"/>
    <n v="0.79782594969390808"/>
    <x v="1"/>
  </r>
  <r>
    <x v="0"/>
    <x v="0"/>
    <x v="1"/>
    <x v="2"/>
    <x v="11"/>
    <s v="Cloxacillin"/>
    <n v="0.79782594969390808"/>
    <x v="2"/>
  </r>
  <r>
    <x v="0"/>
    <x v="0"/>
    <x v="1"/>
    <x v="2"/>
    <x v="11"/>
    <s v="Nafcillin"/>
    <n v="0.14705038551248786"/>
    <x v="0"/>
  </r>
  <r>
    <x v="0"/>
    <x v="0"/>
    <x v="1"/>
    <x v="2"/>
    <x v="11"/>
    <s v="Nafcillin"/>
    <n v="0.14705038551248786"/>
    <x v="1"/>
  </r>
  <r>
    <x v="0"/>
    <x v="0"/>
    <x v="1"/>
    <x v="2"/>
    <x v="11"/>
    <s v="Nafcillin"/>
    <n v="0.14705038551248786"/>
    <x v="2"/>
  </r>
  <r>
    <x v="0"/>
    <x v="0"/>
    <x v="1"/>
    <x v="2"/>
    <x v="11"/>
    <s v="Oxacillin"/>
    <n v="1.210514097131709E-5"/>
    <x v="0"/>
  </r>
  <r>
    <x v="0"/>
    <x v="0"/>
    <x v="1"/>
    <x v="2"/>
    <x v="11"/>
    <s v="Oxacillin"/>
    <n v="1.210514097131709E-5"/>
    <x v="1"/>
  </r>
  <r>
    <x v="0"/>
    <x v="0"/>
    <x v="1"/>
    <x v="2"/>
    <x v="11"/>
    <s v="Oxacillin"/>
    <n v="1.210514097131709E-5"/>
    <x v="2"/>
  </r>
  <r>
    <x v="0"/>
    <x v="0"/>
    <x v="1"/>
    <x v="2"/>
    <x v="12"/>
    <s v="Sulfadiazin"/>
    <n v="4.2289309983296254E-2"/>
    <x v="0"/>
  </r>
  <r>
    <x v="0"/>
    <x v="0"/>
    <x v="1"/>
    <x v="2"/>
    <x v="12"/>
    <s v="Sulfadiazin"/>
    <n v="2.1144654991648127E-2"/>
    <x v="1"/>
  </r>
  <r>
    <x v="0"/>
    <x v="0"/>
    <x v="1"/>
    <x v="2"/>
    <x v="12"/>
    <s v="Sulfadiazin"/>
    <n v="2.1144654991648127E-2"/>
    <x v="2"/>
  </r>
  <r>
    <x v="0"/>
    <x v="0"/>
    <x v="1"/>
    <x v="2"/>
    <x v="12"/>
    <s v="Sulfadimethoxin"/>
    <n v="2.3987292503688864E-4"/>
    <x v="0"/>
  </r>
  <r>
    <x v="0"/>
    <x v="0"/>
    <x v="1"/>
    <x v="2"/>
    <x v="12"/>
    <s v="Sulfadimethoxin"/>
    <n v="1.1993646251844432E-4"/>
    <x v="1"/>
  </r>
  <r>
    <x v="0"/>
    <x v="0"/>
    <x v="1"/>
    <x v="2"/>
    <x v="12"/>
    <s v="Sulfadimethoxin"/>
    <n v="1.1993646251844432E-4"/>
    <x v="2"/>
  </r>
  <r>
    <x v="0"/>
    <x v="0"/>
    <x v="1"/>
    <x v="2"/>
    <x v="12"/>
    <s v="Sulfadimidin"/>
    <n v="2.723465584741535E-2"/>
    <x v="0"/>
  </r>
  <r>
    <x v="0"/>
    <x v="0"/>
    <x v="1"/>
    <x v="2"/>
    <x v="12"/>
    <s v="Sulfadimidin"/>
    <n v="1.3793171024133122E-2"/>
    <x v="1"/>
  </r>
  <r>
    <x v="0"/>
    <x v="0"/>
    <x v="1"/>
    <x v="2"/>
    <x v="12"/>
    <s v="Sulfadimidin"/>
    <n v="1.3793171024133122E-2"/>
    <x v="2"/>
  </r>
  <r>
    <x v="0"/>
    <x v="0"/>
    <x v="1"/>
    <x v="2"/>
    <x v="12"/>
    <s v="Sulfadoxin"/>
    <n v="5.2220941037579224E-2"/>
    <x v="0"/>
  </r>
  <r>
    <x v="0"/>
    <x v="0"/>
    <x v="1"/>
    <x v="2"/>
    <x v="12"/>
    <s v="Sulfadoxin"/>
    <n v="2.6110470518789612E-2"/>
    <x v="1"/>
  </r>
  <r>
    <x v="0"/>
    <x v="0"/>
    <x v="1"/>
    <x v="2"/>
    <x v="12"/>
    <s v="Sulfadoxin"/>
    <n v="2.6110470518789612E-2"/>
    <x v="2"/>
  </r>
  <r>
    <x v="0"/>
    <x v="0"/>
    <x v="1"/>
    <x v="2"/>
    <x v="12"/>
    <s v="Sulfathiazol"/>
    <n v="1.210514097131709E-5"/>
    <x v="0"/>
  </r>
  <r>
    <x v="0"/>
    <x v="0"/>
    <x v="1"/>
    <x v="2"/>
    <x v="12"/>
    <s v="Sulfathiazol"/>
    <n v="1.210514097131709E-5"/>
    <x v="1"/>
  </r>
  <r>
    <x v="0"/>
    <x v="0"/>
    <x v="1"/>
    <x v="2"/>
    <x v="12"/>
    <s v="Sulfathiazol"/>
    <n v="1.210514097131709E-5"/>
    <x v="2"/>
  </r>
  <r>
    <x v="0"/>
    <x v="0"/>
    <x v="1"/>
    <x v="2"/>
    <x v="13"/>
    <s v="Chlortetracyclin"/>
    <n v="8.582927216273438E-2"/>
    <x v="0"/>
  </r>
  <r>
    <x v="0"/>
    <x v="0"/>
    <x v="1"/>
    <x v="2"/>
    <x v="13"/>
    <s v="Chlortetracyclin"/>
    <n v="8.582927216273438E-2"/>
    <x v="1"/>
  </r>
  <r>
    <x v="0"/>
    <x v="0"/>
    <x v="1"/>
    <x v="2"/>
    <x v="13"/>
    <s v="Chlortetracyclin"/>
    <n v="8.582927216273438E-2"/>
    <x v="2"/>
  </r>
  <r>
    <x v="0"/>
    <x v="0"/>
    <x v="1"/>
    <x v="2"/>
    <x v="13"/>
    <s v="Oxytetracyclin"/>
    <n v="0.19158169502620859"/>
    <x v="0"/>
  </r>
  <r>
    <x v="0"/>
    <x v="0"/>
    <x v="1"/>
    <x v="2"/>
    <x v="13"/>
    <s v="Oxytetracyclin"/>
    <n v="0.19158169502620859"/>
    <x v="1"/>
  </r>
  <r>
    <x v="0"/>
    <x v="0"/>
    <x v="1"/>
    <x v="2"/>
    <x v="13"/>
    <s v="Oxytetracyclin"/>
    <n v="0.19158169502620859"/>
    <x v="2"/>
  </r>
  <r>
    <x v="0"/>
    <x v="0"/>
    <x v="1"/>
    <x v="2"/>
    <x v="13"/>
    <s v="Tetracyclin"/>
    <n v="7.2065089765664142E-2"/>
    <x v="0"/>
  </r>
  <r>
    <x v="0"/>
    <x v="0"/>
    <x v="1"/>
    <x v="2"/>
    <x v="13"/>
    <s v="Tetracyclin"/>
    <n v="7.2065089765664142E-2"/>
    <x v="1"/>
  </r>
  <r>
    <x v="0"/>
    <x v="0"/>
    <x v="1"/>
    <x v="2"/>
    <x v="13"/>
    <s v="Tetracyclin"/>
    <n v="7.2065089765664142E-2"/>
    <x v="2"/>
  </r>
  <r>
    <x v="0"/>
    <x v="1"/>
    <x v="2"/>
    <x v="0"/>
    <x v="0"/>
    <s v="Ceftiofur"/>
    <n v="2.3453641663634742E-2"/>
    <x v="0"/>
  </r>
  <r>
    <x v="0"/>
    <x v="1"/>
    <x v="2"/>
    <x v="0"/>
    <x v="0"/>
    <s v="Ceftiofur"/>
    <n v="2.3453641663634742E-2"/>
    <x v="1"/>
  </r>
  <r>
    <x v="0"/>
    <x v="1"/>
    <x v="2"/>
    <x v="0"/>
    <x v="0"/>
    <s v="Ceftiofur"/>
    <n v="7.0360924990904225E-2"/>
    <x v="2"/>
  </r>
  <r>
    <x v="0"/>
    <x v="1"/>
    <x v="2"/>
    <x v="0"/>
    <x v="1"/>
    <s v="Cefquinom"/>
    <n v="2.1020216873406286E-2"/>
    <x v="0"/>
  </r>
  <r>
    <x v="0"/>
    <x v="1"/>
    <x v="2"/>
    <x v="0"/>
    <x v="1"/>
    <s v="Cefquinom"/>
    <n v="2.1020216873406286E-2"/>
    <x v="1"/>
  </r>
  <r>
    <x v="0"/>
    <x v="1"/>
    <x v="2"/>
    <x v="0"/>
    <x v="1"/>
    <s v="Cefquinom"/>
    <n v="6.3060650620218858E-2"/>
    <x v="2"/>
  </r>
  <r>
    <x v="0"/>
    <x v="1"/>
    <x v="2"/>
    <x v="0"/>
    <x v="2"/>
    <s v="Danofloxacin"/>
    <n v="2.5510011296430266E-3"/>
    <x v="0"/>
  </r>
  <r>
    <x v="0"/>
    <x v="1"/>
    <x v="2"/>
    <x v="0"/>
    <x v="2"/>
    <s v="Danofloxacin"/>
    <n v="2.5510011296430266E-3"/>
    <x v="1"/>
  </r>
  <r>
    <x v="0"/>
    <x v="1"/>
    <x v="2"/>
    <x v="0"/>
    <x v="2"/>
    <s v="Danofloxacin"/>
    <n v="7.6530033889290802E-3"/>
    <x v="2"/>
  </r>
  <r>
    <x v="0"/>
    <x v="1"/>
    <x v="2"/>
    <x v="0"/>
    <x v="2"/>
    <s v="Enrofloxacin"/>
    <n v="0.16624159173391442"/>
    <x v="0"/>
  </r>
  <r>
    <x v="0"/>
    <x v="1"/>
    <x v="2"/>
    <x v="0"/>
    <x v="2"/>
    <s v="Enrofloxacin"/>
    <n v="0.16624159173391442"/>
    <x v="1"/>
  </r>
  <r>
    <x v="0"/>
    <x v="1"/>
    <x v="2"/>
    <x v="0"/>
    <x v="2"/>
    <s v="Enrofloxacin"/>
    <n v="0.49872477520174324"/>
    <x v="2"/>
  </r>
  <r>
    <x v="0"/>
    <x v="1"/>
    <x v="2"/>
    <x v="0"/>
    <x v="2"/>
    <s v="Marbofloxacin"/>
    <n v="0.14515407254208462"/>
    <x v="0"/>
  </r>
  <r>
    <x v="0"/>
    <x v="1"/>
    <x v="2"/>
    <x v="0"/>
    <x v="2"/>
    <s v="Marbofloxacin"/>
    <n v="0.14515407254208462"/>
    <x v="1"/>
  </r>
  <r>
    <x v="0"/>
    <x v="1"/>
    <x v="2"/>
    <x v="0"/>
    <x v="2"/>
    <s v="Marbofloxacin"/>
    <n v="0.43546221762625387"/>
    <x v="2"/>
  </r>
  <r>
    <x v="0"/>
    <x v="1"/>
    <x v="2"/>
    <x v="0"/>
    <x v="3"/>
    <s v="Colistin"/>
    <n v="8.0594120876503403E-2"/>
    <x v="0"/>
  </r>
  <r>
    <x v="0"/>
    <x v="1"/>
    <x v="2"/>
    <x v="0"/>
    <x v="3"/>
    <s v="Colistin"/>
    <n v="8.0594120876503403E-2"/>
    <x v="1"/>
  </r>
  <r>
    <x v="0"/>
    <x v="1"/>
    <x v="2"/>
    <x v="0"/>
    <x v="3"/>
    <s v="Colistin"/>
    <n v="0.24178236262951019"/>
    <x v="2"/>
  </r>
  <r>
    <x v="0"/>
    <x v="1"/>
    <x v="2"/>
    <x v="1"/>
    <x v="4"/>
    <s v="Apramycin"/>
    <n v="1.6217426126147658E-3"/>
    <x v="0"/>
  </r>
  <r>
    <x v="0"/>
    <x v="1"/>
    <x v="2"/>
    <x v="1"/>
    <x v="4"/>
    <s v="Apramycin"/>
    <n v="1.6217426126147658E-3"/>
    <x v="1"/>
  </r>
  <r>
    <x v="0"/>
    <x v="1"/>
    <x v="2"/>
    <x v="1"/>
    <x v="4"/>
    <s v="Apramycin"/>
    <n v="1.6217426126147658E-3"/>
    <x v="2"/>
  </r>
  <r>
    <x v="0"/>
    <x v="1"/>
    <x v="2"/>
    <x v="1"/>
    <x v="4"/>
    <s v="Dihydrostreptomycin"/>
    <n v="6.2185720480713198E-3"/>
    <x v="0"/>
  </r>
  <r>
    <x v="0"/>
    <x v="1"/>
    <x v="2"/>
    <x v="1"/>
    <x v="4"/>
    <s v="Dihydrostreptomycin"/>
    <n v="6.2185720480713198E-3"/>
    <x v="1"/>
  </r>
  <r>
    <x v="0"/>
    <x v="1"/>
    <x v="2"/>
    <x v="1"/>
    <x v="4"/>
    <s v="Dihydrostreptomycin"/>
    <n v="6.2185720480713198E-3"/>
    <x v="2"/>
  </r>
  <r>
    <x v="0"/>
    <x v="1"/>
    <x v="2"/>
    <x v="1"/>
    <x v="4"/>
    <s v="Gentamicin"/>
    <n v="2.2461135184714506E-4"/>
    <x v="0"/>
  </r>
  <r>
    <x v="0"/>
    <x v="1"/>
    <x v="2"/>
    <x v="1"/>
    <x v="4"/>
    <s v="Gentamicin"/>
    <n v="2.2461135184714506E-4"/>
    <x v="1"/>
  </r>
  <r>
    <x v="0"/>
    <x v="1"/>
    <x v="2"/>
    <x v="1"/>
    <x v="4"/>
    <s v="Gentamicin"/>
    <n v="2.2461135184714506E-4"/>
    <x v="2"/>
  </r>
  <r>
    <x v="0"/>
    <x v="1"/>
    <x v="2"/>
    <x v="1"/>
    <x v="4"/>
    <s v="Neomycin"/>
    <n v="2.9540852560084267E-2"/>
    <x v="0"/>
  </r>
  <r>
    <x v="0"/>
    <x v="1"/>
    <x v="2"/>
    <x v="1"/>
    <x v="4"/>
    <s v="Neomycin"/>
    <n v="2.9540852560084267E-2"/>
    <x v="1"/>
  </r>
  <r>
    <x v="0"/>
    <x v="1"/>
    <x v="2"/>
    <x v="1"/>
    <x v="4"/>
    <s v="Neomycin"/>
    <n v="2.9540852560084267E-2"/>
    <x v="2"/>
  </r>
  <r>
    <x v="0"/>
    <x v="1"/>
    <x v="2"/>
    <x v="1"/>
    <x v="4"/>
    <s v="Paromomycin"/>
    <n v="1.0452131138302167E-3"/>
    <x v="0"/>
  </r>
  <r>
    <x v="0"/>
    <x v="1"/>
    <x v="2"/>
    <x v="1"/>
    <x v="4"/>
    <s v="Paromomycin"/>
    <n v="1.0452131138302167E-3"/>
    <x v="1"/>
  </r>
  <r>
    <x v="0"/>
    <x v="1"/>
    <x v="2"/>
    <x v="1"/>
    <x v="4"/>
    <s v="Paromomycin"/>
    <n v="1.0452131138302167E-3"/>
    <x v="2"/>
  </r>
  <r>
    <x v="0"/>
    <x v="1"/>
    <x v="2"/>
    <x v="1"/>
    <x v="5"/>
    <s v="Cefalexin"/>
    <n v="2.0677218310838263E-4"/>
    <x v="0"/>
  </r>
  <r>
    <x v="0"/>
    <x v="1"/>
    <x v="2"/>
    <x v="1"/>
    <x v="5"/>
    <s v="Cefalexin"/>
    <n v="2.0677218310838263E-4"/>
    <x v="1"/>
  </r>
  <r>
    <x v="0"/>
    <x v="1"/>
    <x v="2"/>
    <x v="1"/>
    <x v="5"/>
    <s v="Cefalexin"/>
    <n v="2.0677218310838263E-4"/>
    <x v="2"/>
  </r>
  <r>
    <x v="0"/>
    <x v="1"/>
    <x v="2"/>
    <x v="1"/>
    <x v="6"/>
    <s v="Florfenicol"/>
    <n v="0.1336988935978802"/>
    <x v="0"/>
  </r>
  <r>
    <x v="0"/>
    <x v="1"/>
    <x v="2"/>
    <x v="1"/>
    <x v="6"/>
    <s v="Florfenicol"/>
    <n v="0.1336988935978802"/>
    <x v="1"/>
  </r>
  <r>
    <x v="0"/>
    <x v="1"/>
    <x v="2"/>
    <x v="1"/>
    <x v="6"/>
    <s v="Florfenicol"/>
    <n v="0.1336988935978802"/>
    <x v="2"/>
  </r>
  <r>
    <x v="0"/>
    <x v="1"/>
    <x v="2"/>
    <x v="1"/>
    <x v="6"/>
    <s v="Thiamphenicol"/>
    <n v="7.2167546261357073E-5"/>
    <x v="0"/>
  </r>
  <r>
    <x v="0"/>
    <x v="1"/>
    <x v="2"/>
    <x v="1"/>
    <x v="6"/>
    <s v="Thiamphenicol"/>
    <n v="7.2167546261357073E-5"/>
    <x v="1"/>
  </r>
  <r>
    <x v="0"/>
    <x v="1"/>
    <x v="2"/>
    <x v="1"/>
    <x v="6"/>
    <s v="Thiamphenicol"/>
    <n v="7.2167546261357073E-5"/>
    <x v="2"/>
  </r>
  <r>
    <x v="0"/>
    <x v="1"/>
    <x v="2"/>
    <x v="1"/>
    <x v="7"/>
    <s v="Lincomycin"/>
    <n v="0.20445065855842459"/>
    <x v="0"/>
  </r>
  <r>
    <x v="0"/>
    <x v="1"/>
    <x v="2"/>
    <x v="1"/>
    <x v="7"/>
    <s v="Lincomycin"/>
    <n v="0.20445065855842459"/>
    <x v="1"/>
  </r>
  <r>
    <x v="0"/>
    <x v="1"/>
    <x v="2"/>
    <x v="1"/>
    <x v="7"/>
    <s v="Lincomycin"/>
    <n v="0.20445065855842459"/>
    <x v="2"/>
  </r>
  <r>
    <x v="0"/>
    <x v="1"/>
    <x v="2"/>
    <x v="1"/>
    <x v="8"/>
    <s v="Gamithromycin"/>
    <n v="5.2301199256826194E-4"/>
    <x v="0"/>
  </r>
  <r>
    <x v="0"/>
    <x v="1"/>
    <x v="2"/>
    <x v="1"/>
    <x v="8"/>
    <s v="Gamithromycin"/>
    <n v="5.2301199256826194E-4"/>
    <x v="1"/>
  </r>
  <r>
    <x v="0"/>
    <x v="1"/>
    <x v="2"/>
    <x v="1"/>
    <x v="8"/>
    <s v="Gamithromycin"/>
    <n v="5.2301199256826194E-4"/>
    <x v="2"/>
  </r>
  <r>
    <x v="0"/>
    <x v="1"/>
    <x v="2"/>
    <x v="1"/>
    <x v="8"/>
    <s v="Tildipirosin"/>
    <n v="4.4395204020329215E-3"/>
    <x v="0"/>
  </r>
  <r>
    <x v="0"/>
    <x v="1"/>
    <x v="2"/>
    <x v="1"/>
    <x v="8"/>
    <s v="Tildipirosin"/>
    <n v="4.4395204020329215E-3"/>
    <x v="1"/>
  </r>
  <r>
    <x v="0"/>
    <x v="1"/>
    <x v="2"/>
    <x v="1"/>
    <x v="8"/>
    <s v="Tildipirosin"/>
    <n v="4.4395204020329215E-3"/>
    <x v="2"/>
  </r>
  <r>
    <x v="0"/>
    <x v="1"/>
    <x v="2"/>
    <x v="1"/>
    <x v="8"/>
    <s v="Tilmicosin"/>
    <n v="3.2434852252295315E-4"/>
    <x v="0"/>
  </r>
  <r>
    <x v="0"/>
    <x v="1"/>
    <x v="2"/>
    <x v="1"/>
    <x v="8"/>
    <s v="Tilmicosin"/>
    <n v="3.2434852252295315E-4"/>
    <x v="1"/>
  </r>
  <r>
    <x v="0"/>
    <x v="1"/>
    <x v="2"/>
    <x v="1"/>
    <x v="8"/>
    <s v="Tilmicosin"/>
    <n v="3.2434852252295315E-4"/>
    <x v="2"/>
  </r>
  <r>
    <x v="0"/>
    <x v="1"/>
    <x v="2"/>
    <x v="1"/>
    <x v="8"/>
    <s v="Tulathromycin"/>
    <n v="0.77207516865710613"/>
    <x v="0"/>
  </r>
  <r>
    <x v="0"/>
    <x v="1"/>
    <x v="2"/>
    <x v="1"/>
    <x v="8"/>
    <s v="Tulathromycin"/>
    <n v="0.77207516865710613"/>
    <x v="1"/>
  </r>
  <r>
    <x v="0"/>
    <x v="1"/>
    <x v="2"/>
    <x v="1"/>
    <x v="8"/>
    <s v="Tulathromycin"/>
    <n v="0.77207516865710613"/>
    <x v="2"/>
  </r>
  <r>
    <x v="0"/>
    <x v="1"/>
    <x v="2"/>
    <x v="1"/>
    <x v="8"/>
    <s v="Tylosin"/>
    <n v="0.21414786851055459"/>
    <x v="0"/>
  </r>
  <r>
    <x v="0"/>
    <x v="1"/>
    <x v="2"/>
    <x v="1"/>
    <x v="8"/>
    <s v="Tylosin"/>
    <n v="0.21414786851055459"/>
    <x v="1"/>
  </r>
  <r>
    <x v="0"/>
    <x v="1"/>
    <x v="2"/>
    <x v="1"/>
    <x v="8"/>
    <s v="Tylosin"/>
    <n v="0.21414786851055459"/>
    <x v="2"/>
  </r>
  <r>
    <x v="0"/>
    <x v="1"/>
    <x v="2"/>
    <x v="1"/>
    <x v="9"/>
    <s v="Tiamulin"/>
    <n v="4.6949448635197469E-2"/>
    <x v="0"/>
  </r>
  <r>
    <x v="0"/>
    <x v="1"/>
    <x v="2"/>
    <x v="1"/>
    <x v="9"/>
    <s v="Tiamulin"/>
    <n v="4.6949448635197469E-2"/>
    <x v="1"/>
  </r>
  <r>
    <x v="0"/>
    <x v="1"/>
    <x v="2"/>
    <x v="1"/>
    <x v="9"/>
    <s v="Tiamulin"/>
    <n v="4.6949448635197469E-2"/>
    <x v="2"/>
  </r>
  <r>
    <x v="0"/>
    <x v="1"/>
    <x v="2"/>
    <x v="2"/>
    <x v="4"/>
    <s v="Spectinomycin"/>
    <n v="5.9239825024898475E-2"/>
    <x v="0"/>
  </r>
  <r>
    <x v="0"/>
    <x v="1"/>
    <x v="2"/>
    <x v="2"/>
    <x v="4"/>
    <s v="Spectinomycin"/>
    <n v="5.9239825024898475E-2"/>
    <x v="1"/>
  </r>
  <r>
    <x v="0"/>
    <x v="1"/>
    <x v="2"/>
    <x v="2"/>
    <x v="4"/>
    <s v="Spectinomycin"/>
    <n v="5.9239825024898475E-2"/>
    <x v="2"/>
  </r>
  <r>
    <x v="0"/>
    <x v="1"/>
    <x v="2"/>
    <x v="2"/>
    <x v="10"/>
    <s v="Trimethoprim"/>
    <n v="0.63114573562088305"/>
    <x v="0"/>
  </r>
  <r>
    <x v="0"/>
    <x v="1"/>
    <x v="2"/>
    <x v="2"/>
    <x v="10"/>
    <s v="Trimethoprim"/>
    <n v="0.31557286781044153"/>
    <x v="1"/>
  </r>
  <r>
    <x v="0"/>
    <x v="1"/>
    <x v="2"/>
    <x v="2"/>
    <x v="10"/>
    <s v="Trimethoprim"/>
    <n v="0.31557286781044153"/>
    <x v="2"/>
  </r>
  <r>
    <x v="0"/>
    <x v="1"/>
    <x v="2"/>
    <x v="2"/>
    <x v="11"/>
    <s v="Amoxicillin"/>
    <n v="1.4767766622157446"/>
    <x v="0"/>
  </r>
  <r>
    <x v="0"/>
    <x v="1"/>
    <x v="2"/>
    <x v="2"/>
    <x v="11"/>
    <s v="Amoxicillin"/>
    <n v="1.4767766622157446"/>
    <x v="1"/>
  </r>
  <r>
    <x v="0"/>
    <x v="1"/>
    <x v="2"/>
    <x v="2"/>
    <x v="11"/>
    <s v="Amoxicillin"/>
    <n v="1.4767766622157446"/>
    <x v="2"/>
  </r>
  <r>
    <x v="0"/>
    <x v="1"/>
    <x v="2"/>
    <x v="2"/>
    <x v="11"/>
    <s v="Ampicillin"/>
    <n v="6.3880441510895626E-3"/>
    <x v="0"/>
  </r>
  <r>
    <x v="0"/>
    <x v="1"/>
    <x v="2"/>
    <x v="2"/>
    <x v="11"/>
    <s v="Ampicillin"/>
    <n v="6.3880441510895626E-3"/>
    <x v="1"/>
  </r>
  <r>
    <x v="0"/>
    <x v="1"/>
    <x v="2"/>
    <x v="2"/>
    <x v="11"/>
    <s v="Ampicillin"/>
    <n v="6.3880441510895626E-3"/>
    <x v="2"/>
  </r>
  <r>
    <x v="0"/>
    <x v="1"/>
    <x v="2"/>
    <x v="2"/>
    <x v="11"/>
    <s v="Benzylpenicillin"/>
    <n v="0.31327283135010064"/>
    <x v="0"/>
  </r>
  <r>
    <x v="0"/>
    <x v="1"/>
    <x v="2"/>
    <x v="2"/>
    <x v="11"/>
    <s v="Benzylpenicillin"/>
    <n v="0.31325337043874923"/>
    <x v="1"/>
  </r>
  <r>
    <x v="0"/>
    <x v="1"/>
    <x v="2"/>
    <x v="2"/>
    <x v="11"/>
    <s v="Benzylpenicillin"/>
    <n v="0.31325337043874923"/>
    <x v="2"/>
  </r>
  <r>
    <x v="0"/>
    <x v="1"/>
    <x v="2"/>
    <x v="2"/>
    <x v="12"/>
    <s v="Sulfadiazin"/>
    <n v="0.17750216156460505"/>
    <x v="0"/>
  </r>
  <r>
    <x v="0"/>
    <x v="1"/>
    <x v="2"/>
    <x v="2"/>
    <x v="12"/>
    <s v="Sulfadiazin"/>
    <n v="8.8751080782302524E-2"/>
    <x v="1"/>
  </r>
  <r>
    <x v="0"/>
    <x v="1"/>
    <x v="2"/>
    <x v="2"/>
    <x v="12"/>
    <s v="Sulfadiazin"/>
    <n v="8.8751080782302524E-2"/>
    <x v="2"/>
  </r>
  <r>
    <x v="0"/>
    <x v="1"/>
    <x v="2"/>
    <x v="2"/>
    <x v="12"/>
    <s v="Sulfadimethoxin"/>
    <n v="9.0163213162236827E-2"/>
    <x v="0"/>
  </r>
  <r>
    <x v="0"/>
    <x v="1"/>
    <x v="2"/>
    <x v="2"/>
    <x v="12"/>
    <s v="Sulfadimethoxin"/>
    <n v="4.5081606581118414E-2"/>
    <x v="1"/>
  </r>
  <r>
    <x v="0"/>
    <x v="1"/>
    <x v="2"/>
    <x v="2"/>
    <x v="12"/>
    <s v="Sulfadimethoxin"/>
    <n v="4.5081606581118414E-2"/>
    <x v="2"/>
  </r>
  <r>
    <x v="0"/>
    <x v="1"/>
    <x v="2"/>
    <x v="2"/>
    <x v="12"/>
    <s v="Sulfadimidin"/>
    <n v="0.28084203345433684"/>
    <x v="0"/>
  </r>
  <r>
    <x v="0"/>
    <x v="1"/>
    <x v="2"/>
    <x v="2"/>
    <x v="12"/>
    <s v="Sulfadimidin"/>
    <n v="0.14042101672716842"/>
    <x v="1"/>
  </r>
  <r>
    <x v="0"/>
    <x v="1"/>
    <x v="2"/>
    <x v="2"/>
    <x v="12"/>
    <s v="Sulfadimidin"/>
    <n v="0.14042101672716842"/>
    <x v="2"/>
  </r>
  <r>
    <x v="0"/>
    <x v="1"/>
    <x v="2"/>
    <x v="2"/>
    <x v="12"/>
    <s v="Sulfadoxin"/>
    <n v="8.2638327439704312E-2"/>
    <x v="0"/>
  </r>
  <r>
    <x v="0"/>
    <x v="1"/>
    <x v="2"/>
    <x v="2"/>
    <x v="12"/>
    <s v="Sulfadoxin"/>
    <n v="4.1319163719852156E-2"/>
    <x v="1"/>
  </r>
  <r>
    <x v="0"/>
    <x v="1"/>
    <x v="2"/>
    <x v="2"/>
    <x v="12"/>
    <s v="Sulfadoxin"/>
    <n v="4.1319163719852156E-2"/>
    <x v="2"/>
  </r>
  <r>
    <x v="0"/>
    <x v="1"/>
    <x v="2"/>
    <x v="2"/>
    <x v="13"/>
    <s v="Chlortetracyclin"/>
    <n v="0.54172446970391741"/>
    <x v="0"/>
  </r>
  <r>
    <x v="0"/>
    <x v="1"/>
    <x v="2"/>
    <x v="2"/>
    <x v="13"/>
    <s v="Chlortetracyclin"/>
    <n v="0.54172446970391741"/>
    <x v="1"/>
  </r>
  <r>
    <x v="0"/>
    <x v="1"/>
    <x v="2"/>
    <x v="2"/>
    <x v="13"/>
    <s v="Chlortetracyclin"/>
    <n v="0.54172446970391741"/>
    <x v="2"/>
  </r>
  <r>
    <x v="0"/>
    <x v="1"/>
    <x v="2"/>
    <x v="2"/>
    <x v="13"/>
    <s v="Doxycyclin"/>
    <n v="2.2719040912398634"/>
    <x v="0"/>
  </r>
  <r>
    <x v="0"/>
    <x v="1"/>
    <x v="2"/>
    <x v="2"/>
    <x v="13"/>
    <s v="Doxycyclin"/>
    <n v="2.2719040912398634"/>
    <x v="1"/>
  </r>
  <r>
    <x v="0"/>
    <x v="1"/>
    <x v="2"/>
    <x v="2"/>
    <x v="13"/>
    <s v="Doxycyclin"/>
    <n v="2.2719040912398634"/>
    <x v="2"/>
  </r>
  <r>
    <x v="0"/>
    <x v="1"/>
    <x v="2"/>
    <x v="2"/>
    <x v="13"/>
    <s v="Oxytetracyclin"/>
    <n v="0.11070663770753437"/>
    <x v="0"/>
  </r>
  <r>
    <x v="0"/>
    <x v="1"/>
    <x v="2"/>
    <x v="2"/>
    <x v="13"/>
    <s v="Oxytetracyclin"/>
    <n v="0.11070663770753437"/>
    <x v="1"/>
  </r>
  <r>
    <x v="0"/>
    <x v="1"/>
    <x v="2"/>
    <x v="2"/>
    <x v="13"/>
    <s v="Oxytetracyclin"/>
    <n v="0.11070663770753437"/>
    <x v="2"/>
  </r>
  <r>
    <x v="0"/>
    <x v="1"/>
    <x v="2"/>
    <x v="2"/>
    <x v="13"/>
    <s v="Tetracyclin"/>
    <n v="2.3527430952508716E-2"/>
    <x v="0"/>
  </r>
  <r>
    <x v="0"/>
    <x v="1"/>
    <x v="2"/>
    <x v="2"/>
    <x v="13"/>
    <s v="Tetracyclin"/>
    <n v="2.3527430952508716E-2"/>
    <x v="1"/>
  </r>
  <r>
    <x v="0"/>
    <x v="1"/>
    <x v="2"/>
    <x v="2"/>
    <x v="13"/>
    <s v="Tetracyclin"/>
    <n v="2.3527430952508716E-2"/>
    <x v="2"/>
  </r>
  <r>
    <x v="0"/>
    <x v="1"/>
    <x v="3"/>
    <x v="0"/>
    <x v="0"/>
    <s v="Ceftiofur"/>
    <n v="2.8614890773687693"/>
    <x v="0"/>
  </r>
  <r>
    <x v="0"/>
    <x v="1"/>
    <x v="3"/>
    <x v="0"/>
    <x v="0"/>
    <s v="Ceftiofur"/>
    <n v="2.8614890773687693"/>
    <x v="1"/>
  </r>
  <r>
    <x v="0"/>
    <x v="1"/>
    <x v="3"/>
    <x v="0"/>
    <x v="0"/>
    <s v="Ceftiofur"/>
    <n v="8.5844672321063076"/>
    <x v="2"/>
  </r>
  <r>
    <x v="0"/>
    <x v="1"/>
    <x v="3"/>
    <x v="0"/>
    <x v="1"/>
    <s v="Cefquinom"/>
    <n v="0.17543120851694385"/>
    <x v="0"/>
  </r>
  <r>
    <x v="0"/>
    <x v="1"/>
    <x v="3"/>
    <x v="0"/>
    <x v="1"/>
    <s v="Cefquinom"/>
    <n v="0.17543120851694385"/>
    <x v="1"/>
  </r>
  <r>
    <x v="0"/>
    <x v="1"/>
    <x v="3"/>
    <x v="0"/>
    <x v="1"/>
    <s v="Cefquinom"/>
    <n v="0.52629362555083159"/>
    <x v="2"/>
  </r>
  <r>
    <x v="0"/>
    <x v="1"/>
    <x v="3"/>
    <x v="0"/>
    <x v="2"/>
    <s v="Danofloxacin"/>
    <n v="3.3241263221950507E-2"/>
    <x v="0"/>
  </r>
  <r>
    <x v="0"/>
    <x v="1"/>
    <x v="3"/>
    <x v="0"/>
    <x v="2"/>
    <s v="Danofloxacin"/>
    <n v="3.3241263221950507E-2"/>
    <x v="1"/>
  </r>
  <r>
    <x v="0"/>
    <x v="1"/>
    <x v="3"/>
    <x v="0"/>
    <x v="2"/>
    <s v="Danofloxacin"/>
    <n v="9.972378966585152E-2"/>
    <x v="2"/>
  </r>
  <r>
    <x v="0"/>
    <x v="1"/>
    <x v="3"/>
    <x v="0"/>
    <x v="2"/>
    <s v="Enrofloxacin"/>
    <n v="1.1716957616705059"/>
    <x v="0"/>
  </r>
  <r>
    <x v="0"/>
    <x v="1"/>
    <x v="3"/>
    <x v="0"/>
    <x v="2"/>
    <s v="Enrofloxacin"/>
    <n v="1.1716957616705059"/>
    <x v="1"/>
  </r>
  <r>
    <x v="0"/>
    <x v="1"/>
    <x v="3"/>
    <x v="0"/>
    <x v="2"/>
    <s v="Enrofloxacin"/>
    <n v="3.5150872850115178"/>
    <x v="2"/>
  </r>
  <r>
    <x v="0"/>
    <x v="1"/>
    <x v="3"/>
    <x v="0"/>
    <x v="2"/>
    <s v="Marbofloxacin"/>
    <n v="0.89715919401570232"/>
    <x v="0"/>
  </r>
  <r>
    <x v="0"/>
    <x v="1"/>
    <x v="3"/>
    <x v="0"/>
    <x v="2"/>
    <s v="Marbofloxacin"/>
    <n v="0.89715919401570232"/>
    <x v="1"/>
  </r>
  <r>
    <x v="0"/>
    <x v="1"/>
    <x v="3"/>
    <x v="0"/>
    <x v="2"/>
    <s v="Marbofloxacin"/>
    <n v="2.6914775820471069"/>
    <x v="2"/>
  </r>
  <r>
    <x v="0"/>
    <x v="1"/>
    <x v="3"/>
    <x v="0"/>
    <x v="3"/>
    <s v="Colistin"/>
    <n v="0.67968644519475874"/>
    <x v="0"/>
  </r>
  <r>
    <x v="0"/>
    <x v="1"/>
    <x v="3"/>
    <x v="0"/>
    <x v="3"/>
    <s v="Colistin"/>
    <n v="0.67968644519475874"/>
    <x v="1"/>
  </r>
  <r>
    <x v="0"/>
    <x v="1"/>
    <x v="3"/>
    <x v="0"/>
    <x v="3"/>
    <s v="Colistin"/>
    <n v="2.0390593355842763"/>
    <x v="2"/>
  </r>
  <r>
    <x v="0"/>
    <x v="1"/>
    <x v="3"/>
    <x v="1"/>
    <x v="4"/>
    <s v="Apramycin"/>
    <n v="0.21304202659653354"/>
    <x v="0"/>
  </r>
  <r>
    <x v="0"/>
    <x v="1"/>
    <x v="3"/>
    <x v="1"/>
    <x v="4"/>
    <s v="Apramycin"/>
    <n v="0.21304202659653354"/>
    <x v="1"/>
  </r>
  <r>
    <x v="0"/>
    <x v="1"/>
    <x v="3"/>
    <x v="1"/>
    <x v="4"/>
    <s v="Apramycin"/>
    <n v="0.21304202659653354"/>
    <x v="2"/>
  </r>
  <r>
    <x v="0"/>
    <x v="1"/>
    <x v="3"/>
    <x v="1"/>
    <x v="4"/>
    <s v="Dihydrostreptomycin"/>
    <n v="2.9082216568301811"/>
    <x v="0"/>
  </r>
  <r>
    <x v="0"/>
    <x v="1"/>
    <x v="3"/>
    <x v="1"/>
    <x v="4"/>
    <s v="Dihydrostreptomycin"/>
    <n v="2.9082216568301811"/>
    <x v="1"/>
  </r>
  <r>
    <x v="0"/>
    <x v="1"/>
    <x v="3"/>
    <x v="1"/>
    <x v="4"/>
    <s v="Dihydrostreptomycin"/>
    <n v="2.9082216568301811"/>
    <x v="2"/>
  </r>
  <r>
    <x v="0"/>
    <x v="1"/>
    <x v="3"/>
    <x v="1"/>
    <x v="4"/>
    <s v="Gentamicin"/>
    <n v="4.9421809853978212E-2"/>
    <x v="0"/>
  </r>
  <r>
    <x v="0"/>
    <x v="1"/>
    <x v="3"/>
    <x v="1"/>
    <x v="4"/>
    <s v="Gentamicin"/>
    <n v="4.9421809853978212E-2"/>
    <x v="1"/>
  </r>
  <r>
    <x v="0"/>
    <x v="1"/>
    <x v="3"/>
    <x v="1"/>
    <x v="4"/>
    <s v="Gentamicin"/>
    <n v="4.9421809853978212E-2"/>
    <x v="2"/>
  </r>
  <r>
    <x v="0"/>
    <x v="1"/>
    <x v="3"/>
    <x v="1"/>
    <x v="4"/>
    <s v="Neomycin"/>
    <n v="0.34159556096809773"/>
    <x v="0"/>
  </r>
  <r>
    <x v="0"/>
    <x v="1"/>
    <x v="3"/>
    <x v="1"/>
    <x v="4"/>
    <s v="Neomycin"/>
    <n v="0.34159556096809773"/>
    <x v="1"/>
  </r>
  <r>
    <x v="0"/>
    <x v="1"/>
    <x v="3"/>
    <x v="1"/>
    <x v="4"/>
    <s v="Neomycin"/>
    <n v="0.34159556096809773"/>
    <x v="2"/>
  </r>
  <r>
    <x v="0"/>
    <x v="1"/>
    <x v="3"/>
    <x v="1"/>
    <x v="4"/>
    <s v="Paromomycin"/>
    <n v="0.74587771539804715"/>
    <x v="0"/>
  </r>
  <r>
    <x v="0"/>
    <x v="1"/>
    <x v="3"/>
    <x v="1"/>
    <x v="4"/>
    <s v="Paromomycin"/>
    <n v="0.74587771539804715"/>
    <x v="1"/>
  </r>
  <r>
    <x v="0"/>
    <x v="1"/>
    <x v="3"/>
    <x v="1"/>
    <x v="4"/>
    <s v="Paromomycin"/>
    <n v="0.74587771539804715"/>
    <x v="2"/>
  </r>
  <r>
    <x v="0"/>
    <x v="1"/>
    <x v="3"/>
    <x v="1"/>
    <x v="6"/>
    <s v="Florfenicol"/>
    <n v="0.28997528215262158"/>
    <x v="0"/>
  </r>
  <r>
    <x v="0"/>
    <x v="1"/>
    <x v="3"/>
    <x v="1"/>
    <x v="6"/>
    <s v="Florfenicol"/>
    <n v="0.28997528215262158"/>
    <x v="1"/>
  </r>
  <r>
    <x v="0"/>
    <x v="1"/>
    <x v="3"/>
    <x v="1"/>
    <x v="6"/>
    <s v="Florfenicol"/>
    <n v="0.28997528215262158"/>
    <x v="2"/>
  </r>
  <r>
    <x v="0"/>
    <x v="1"/>
    <x v="3"/>
    <x v="1"/>
    <x v="7"/>
    <s v="Lincomycin"/>
    <n v="0.27653944329232488"/>
    <x v="0"/>
  </r>
  <r>
    <x v="0"/>
    <x v="1"/>
    <x v="3"/>
    <x v="1"/>
    <x v="7"/>
    <s v="Lincomycin"/>
    <n v="0.27653944329232488"/>
    <x v="1"/>
  </r>
  <r>
    <x v="0"/>
    <x v="1"/>
    <x v="3"/>
    <x v="1"/>
    <x v="7"/>
    <s v="Lincomycin"/>
    <n v="0.27653944329232488"/>
    <x v="2"/>
  </r>
  <r>
    <x v="0"/>
    <x v="1"/>
    <x v="3"/>
    <x v="1"/>
    <x v="8"/>
    <s v="Gamithromycin"/>
    <n v="4.7009966357232966E-2"/>
    <x v="0"/>
  </r>
  <r>
    <x v="0"/>
    <x v="1"/>
    <x v="3"/>
    <x v="1"/>
    <x v="8"/>
    <s v="Gamithromycin"/>
    <n v="4.7009966357232966E-2"/>
    <x v="1"/>
  </r>
  <r>
    <x v="0"/>
    <x v="1"/>
    <x v="3"/>
    <x v="1"/>
    <x v="8"/>
    <s v="Gamithromycin"/>
    <n v="4.7009966357232966E-2"/>
    <x v="2"/>
  </r>
  <r>
    <x v="0"/>
    <x v="1"/>
    <x v="3"/>
    <x v="1"/>
    <x v="8"/>
    <s v="Tildipirosin"/>
    <n v="6.1284722765276932E-2"/>
    <x v="0"/>
  </r>
  <r>
    <x v="0"/>
    <x v="1"/>
    <x v="3"/>
    <x v="1"/>
    <x v="8"/>
    <s v="Tildipirosin"/>
    <n v="6.1284722765276932E-2"/>
    <x v="1"/>
  </r>
  <r>
    <x v="0"/>
    <x v="1"/>
    <x v="3"/>
    <x v="1"/>
    <x v="8"/>
    <s v="Tildipirosin"/>
    <n v="6.1284722765276932E-2"/>
    <x v="2"/>
  </r>
  <r>
    <x v="0"/>
    <x v="1"/>
    <x v="3"/>
    <x v="1"/>
    <x v="8"/>
    <s v="Tulathromycin"/>
    <n v="21.002034089684024"/>
    <x v="0"/>
  </r>
  <r>
    <x v="0"/>
    <x v="1"/>
    <x v="3"/>
    <x v="1"/>
    <x v="8"/>
    <s v="Tulathromycin"/>
    <n v="21.002034089684024"/>
    <x v="1"/>
  </r>
  <r>
    <x v="0"/>
    <x v="1"/>
    <x v="3"/>
    <x v="1"/>
    <x v="8"/>
    <s v="Tulathromycin"/>
    <n v="21.002034089684024"/>
    <x v="2"/>
  </r>
  <r>
    <x v="0"/>
    <x v="1"/>
    <x v="3"/>
    <x v="1"/>
    <x v="8"/>
    <s v="Tylosin"/>
    <n v="0.1449759054768722"/>
    <x v="0"/>
  </r>
  <r>
    <x v="0"/>
    <x v="1"/>
    <x v="3"/>
    <x v="1"/>
    <x v="8"/>
    <s v="Tylosin"/>
    <n v="0.1449759054768722"/>
    <x v="1"/>
  </r>
  <r>
    <x v="0"/>
    <x v="1"/>
    <x v="3"/>
    <x v="1"/>
    <x v="8"/>
    <s v="Tylosin"/>
    <n v="0.1449759054768722"/>
    <x v="2"/>
  </r>
  <r>
    <x v="0"/>
    <x v="1"/>
    <x v="3"/>
    <x v="1"/>
    <x v="9"/>
    <s v="Tiamulin"/>
    <n v="1.6000956398194571E-2"/>
    <x v="0"/>
  </r>
  <r>
    <x v="0"/>
    <x v="1"/>
    <x v="3"/>
    <x v="1"/>
    <x v="9"/>
    <s v="Tiamulin"/>
    <n v="1.6000956398194571E-2"/>
    <x v="1"/>
  </r>
  <r>
    <x v="0"/>
    <x v="1"/>
    <x v="3"/>
    <x v="1"/>
    <x v="9"/>
    <s v="Tiamulin"/>
    <n v="1.6000956398194571E-2"/>
    <x v="2"/>
  </r>
  <r>
    <x v="0"/>
    <x v="1"/>
    <x v="3"/>
    <x v="2"/>
    <x v="4"/>
    <s v="Spectinomycin"/>
    <n v="0.21534753844988055"/>
    <x v="0"/>
  </r>
  <r>
    <x v="0"/>
    <x v="1"/>
    <x v="3"/>
    <x v="2"/>
    <x v="4"/>
    <s v="Spectinomycin"/>
    <n v="0.21534753844988055"/>
    <x v="1"/>
  </r>
  <r>
    <x v="0"/>
    <x v="1"/>
    <x v="3"/>
    <x v="2"/>
    <x v="4"/>
    <s v="Spectinomycin"/>
    <n v="0.21534753844988055"/>
    <x v="2"/>
  </r>
  <r>
    <x v="0"/>
    <x v="1"/>
    <x v="3"/>
    <x v="2"/>
    <x v="10"/>
    <s v="Trimethoprim"/>
    <n v="0.3028556359728245"/>
    <x v="0"/>
  </r>
  <r>
    <x v="0"/>
    <x v="1"/>
    <x v="3"/>
    <x v="2"/>
    <x v="10"/>
    <s v="Trimethoprim"/>
    <n v="0.15142781798641225"/>
    <x v="1"/>
  </r>
  <r>
    <x v="0"/>
    <x v="1"/>
    <x v="3"/>
    <x v="2"/>
    <x v="10"/>
    <s v="Trimethoprim"/>
    <n v="0.15142781798641225"/>
    <x v="2"/>
  </r>
  <r>
    <x v="0"/>
    <x v="1"/>
    <x v="3"/>
    <x v="2"/>
    <x v="11"/>
    <s v="Amoxicillin"/>
    <n v="17.017713086089056"/>
    <x v="0"/>
  </r>
  <r>
    <x v="0"/>
    <x v="1"/>
    <x v="3"/>
    <x v="2"/>
    <x v="11"/>
    <s v="Amoxicillin"/>
    <n v="17.017713086089056"/>
    <x v="1"/>
  </r>
  <r>
    <x v="0"/>
    <x v="1"/>
    <x v="3"/>
    <x v="2"/>
    <x v="11"/>
    <s v="Amoxicillin"/>
    <n v="17.017713086089056"/>
    <x v="2"/>
  </r>
  <r>
    <x v="0"/>
    <x v="1"/>
    <x v="3"/>
    <x v="2"/>
    <x v="11"/>
    <s v="Ampicillin"/>
    <n v="2.2736834851726225E-2"/>
    <x v="0"/>
  </r>
  <r>
    <x v="0"/>
    <x v="1"/>
    <x v="3"/>
    <x v="2"/>
    <x v="11"/>
    <s v="Ampicillin"/>
    <n v="2.2736834851726225E-2"/>
    <x v="1"/>
  </r>
  <r>
    <x v="0"/>
    <x v="1"/>
    <x v="3"/>
    <x v="2"/>
    <x v="11"/>
    <s v="Ampicillin"/>
    <n v="2.2736834851726225E-2"/>
    <x v="2"/>
  </r>
  <r>
    <x v="0"/>
    <x v="1"/>
    <x v="3"/>
    <x v="2"/>
    <x v="11"/>
    <s v="Benzylpenicillin"/>
    <n v="3.9460490800803378"/>
    <x v="0"/>
  </r>
  <r>
    <x v="0"/>
    <x v="1"/>
    <x v="3"/>
    <x v="2"/>
    <x v="11"/>
    <s v="Benzylpenicillin"/>
    <n v="3.8927459874302115"/>
    <x v="1"/>
  </r>
  <r>
    <x v="0"/>
    <x v="1"/>
    <x v="3"/>
    <x v="2"/>
    <x v="11"/>
    <s v="Benzylpenicillin"/>
    <n v="3.8927459874302115"/>
    <x v="2"/>
  </r>
  <r>
    <x v="0"/>
    <x v="1"/>
    <x v="3"/>
    <x v="2"/>
    <x v="12"/>
    <s v="Sulfadiazin"/>
    <n v="9.2054041996387531E-2"/>
    <x v="0"/>
  </r>
  <r>
    <x v="0"/>
    <x v="1"/>
    <x v="3"/>
    <x v="2"/>
    <x v="12"/>
    <s v="Sulfadiazin"/>
    <n v="4.6027020998193766E-2"/>
    <x v="1"/>
  </r>
  <r>
    <x v="0"/>
    <x v="1"/>
    <x v="3"/>
    <x v="2"/>
    <x v="12"/>
    <s v="Sulfadiazin"/>
    <n v="4.6027020998193766E-2"/>
    <x v="2"/>
  </r>
  <r>
    <x v="0"/>
    <x v="1"/>
    <x v="3"/>
    <x v="2"/>
    <x v="12"/>
    <s v="Sulfadimethoxin"/>
    <n v="2.32684930687174E-3"/>
    <x v="0"/>
  </r>
  <r>
    <x v="0"/>
    <x v="1"/>
    <x v="3"/>
    <x v="2"/>
    <x v="12"/>
    <s v="Sulfadimethoxin"/>
    <n v="1.16342465343587E-3"/>
    <x v="1"/>
  </r>
  <r>
    <x v="0"/>
    <x v="1"/>
    <x v="3"/>
    <x v="2"/>
    <x v="12"/>
    <s v="Sulfadimethoxin"/>
    <n v="1.16342465343587E-3"/>
    <x v="2"/>
  </r>
  <r>
    <x v="0"/>
    <x v="1"/>
    <x v="3"/>
    <x v="2"/>
    <x v="12"/>
    <s v="Sulfadimidin"/>
    <n v="0.17910587363812769"/>
    <x v="0"/>
  </r>
  <r>
    <x v="0"/>
    <x v="1"/>
    <x v="3"/>
    <x v="2"/>
    <x v="12"/>
    <s v="Sulfadimidin"/>
    <n v="8.9552936819063844E-2"/>
    <x v="1"/>
  </r>
  <r>
    <x v="0"/>
    <x v="1"/>
    <x v="3"/>
    <x v="2"/>
    <x v="12"/>
    <s v="Sulfadimidin"/>
    <n v="8.9552936819063844E-2"/>
    <x v="2"/>
  </r>
  <r>
    <x v="0"/>
    <x v="1"/>
    <x v="3"/>
    <x v="2"/>
    <x v="12"/>
    <s v="Sulfadoxin"/>
    <n v="2.9368871031437531E-2"/>
    <x v="0"/>
  </r>
  <r>
    <x v="0"/>
    <x v="1"/>
    <x v="3"/>
    <x v="2"/>
    <x v="12"/>
    <s v="Sulfadoxin"/>
    <n v="1.4684435515718765E-2"/>
    <x v="1"/>
  </r>
  <r>
    <x v="0"/>
    <x v="1"/>
    <x v="3"/>
    <x v="2"/>
    <x v="12"/>
    <s v="Sulfadoxin"/>
    <n v="1.4684435515718765E-2"/>
    <x v="2"/>
  </r>
  <r>
    <x v="0"/>
    <x v="1"/>
    <x v="3"/>
    <x v="2"/>
    <x v="13"/>
    <s v="Chlortetracyclin"/>
    <n v="0.18088435038941386"/>
    <x v="0"/>
  </r>
  <r>
    <x v="0"/>
    <x v="1"/>
    <x v="3"/>
    <x v="2"/>
    <x v="13"/>
    <s v="Chlortetracyclin"/>
    <n v="0.18088435038941386"/>
    <x v="1"/>
  </r>
  <r>
    <x v="0"/>
    <x v="1"/>
    <x v="3"/>
    <x v="2"/>
    <x v="13"/>
    <s v="Chlortetracyclin"/>
    <n v="0.18088435038941386"/>
    <x v="2"/>
  </r>
  <r>
    <x v="0"/>
    <x v="1"/>
    <x v="3"/>
    <x v="2"/>
    <x v="13"/>
    <s v="Doxycyclin"/>
    <n v="3.6862229085097085E-2"/>
    <x v="0"/>
  </r>
  <r>
    <x v="0"/>
    <x v="1"/>
    <x v="3"/>
    <x v="2"/>
    <x v="13"/>
    <s v="Doxycyclin"/>
    <n v="3.6862229085097085E-2"/>
    <x v="1"/>
  </r>
  <r>
    <x v="0"/>
    <x v="1"/>
    <x v="3"/>
    <x v="2"/>
    <x v="13"/>
    <s v="Doxycyclin"/>
    <n v="3.6862229085097085E-2"/>
    <x v="2"/>
  </r>
  <r>
    <x v="0"/>
    <x v="1"/>
    <x v="3"/>
    <x v="2"/>
    <x v="13"/>
    <s v="Oxytetracyclin"/>
    <n v="0.44922629966176314"/>
    <x v="0"/>
  </r>
  <r>
    <x v="0"/>
    <x v="1"/>
    <x v="3"/>
    <x v="2"/>
    <x v="13"/>
    <s v="Oxytetracyclin"/>
    <n v="0.44922629966176314"/>
    <x v="1"/>
  </r>
  <r>
    <x v="0"/>
    <x v="1"/>
    <x v="3"/>
    <x v="2"/>
    <x v="13"/>
    <s v="Oxytetracyclin"/>
    <n v="0.44922629966176314"/>
    <x v="2"/>
  </r>
  <r>
    <x v="0"/>
    <x v="1"/>
    <x v="4"/>
    <x v="0"/>
    <x v="0"/>
    <s v="Ceftiofur"/>
    <n v="2.3253866809446851E-2"/>
    <x v="0"/>
  </r>
  <r>
    <x v="0"/>
    <x v="1"/>
    <x v="4"/>
    <x v="0"/>
    <x v="0"/>
    <s v="Ceftiofur"/>
    <n v="2.3253866809446851E-2"/>
    <x v="1"/>
  </r>
  <r>
    <x v="0"/>
    <x v="1"/>
    <x v="4"/>
    <x v="0"/>
    <x v="0"/>
    <s v="Ceftiofur"/>
    <n v="6.9761600428340551E-2"/>
    <x v="2"/>
  </r>
  <r>
    <x v="0"/>
    <x v="1"/>
    <x v="4"/>
    <x v="0"/>
    <x v="1"/>
    <s v="Cefquinom"/>
    <n v="1.1747423809904164E-2"/>
    <x v="0"/>
  </r>
  <r>
    <x v="0"/>
    <x v="1"/>
    <x v="4"/>
    <x v="0"/>
    <x v="1"/>
    <s v="Cefquinom"/>
    <n v="1.1747423809904164E-2"/>
    <x v="1"/>
  </r>
  <r>
    <x v="0"/>
    <x v="1"/>
    <x v="4"/>
    <x v="0"/>
    <x v="1"/>
    <s v="Cefquinom"/>
    <n v="3.5242271429712493E-2"/>
    <x v="2"/>
  </r>
  <r>
    <x v="0"/>
    <x v="1"/>
    <x v="4"/>
    <x v="0"/>
    <x v="2"/>
    <s v="Danofloxacin"/>
    <n v="3.1886980898933695E-3"/>
    <x v="0"/>
  </r>
  <r>
    <x v="0"/>
    <x v="1"/>
    <x v="4"/>
    <x v="0"/>
    <x v="2"/>
    <s v="Danofloxacin"/>
    <n v="3.1886980898933695E-3"/>
    <x v="1"/>
  </r>
  <r>
    <x v="0"/>
    <x v="1"/>
    <x v="4"/>
    <x v="0"/>
    <x v="2"/>
    <s v="Danofloxacin"/>
    <n v="9.5660942696801088E-3"/>
    <x v="2"/>
  </r>
  <r>
    <x v="0"/>
    <x v="1"/>
    <x v="4"/>
    <x v="0"/>
    <x v="2"/>
    <s v="Enrofloxacin"/>
    <n v="0.10616126737137153"/>
    <x v="0"/>
  </r>
  <r>
    <x v="0"/>
    <x v="1"/>
    <x v="4"/>
    <x v="0"/>
    <x v="2"/>
    <s v="Enrofloxacin"/>
    <n v="0.10616126737137153"/>
    <x v="1"/>
  </r>
  <r>
    <x v="0"/>
    <x v="1"/>
    <x v="4"/>
    <x v="0"/>
    <x v="2"/>
    <s v="Enrofloxacin"/>
    <n v="0.31848380211411459"/>
    <x v="2"/>
  </r>
  <r>
    <x v="0"/>
    <x v="1"/>
    <x v="4"/>
    <x v="0"/>
    <x v="2"/>
    <s v="Marbofloxacin"/>
    <n v="0.31042063420840749"/>
    <x v="0"/>
  </r>
  <r>
    <x v="0"/>
    <x v="1"/>
    <x v="4"/>
    <x v="0"/>
    <x v="2"/>
    <s v="Marbofloxacin"/>
    <n v="0.31042063420840749"/>
    <x v="1"/>
  </r>
  <r>
    <x v="0"/>
    <x v="1"/>
    <x v="4"/>
    <x v="0"/>
    <x v="2"/>
    <s v="Marbofloxacin"/>
    <n v="0.93126190262522235"/>
    <x v="2"/>
  </r>
  <r>
    <x v="0"/>
    <x v="1"/>
    <x v="4"/>
    <x v="0"/>
    <x v="3"/>
    <s v="Colistin"/>
    <n v="3.9918391534554218"/>
    <x v="0"/>
  </r>
  <r>
    <x v="0"/>
    <x v="1"/>
    <x v="4"/>
    <x v="0"/>
    <x v="3"/>
    <s v="Colistin"/>
    <n v="3.9918391534554218"/>
    <x v="1"/>
  </r>
  <r>
    <x v="0"/>
    <x v="1"/>
    <x v="4"/>
    <x v="0"/>
    <x v="3"/>
    <s v="Colistin"/>
    <n v="11.975517460366266"/>
    <x v="2"/>
  </r>
  <r>
    <x v="0"/>
    <x v="1"/>
    <x v="4"/>
    <x v="1"/>
    <x v="4"/>
    <s v="Apramycin"/>
    <n v="0.44636537942588161"/>
    <x v="0"/>
  </r>
  <r>
    <x v="0"/>
    <x v="1"/>
    <x v="4"/>
    <x v="1"/>
    <x v="4"/>
    <s v="Apramycin"/>
    <n v="0.44636537942588161"/>
    <x v="1"/>
  </r>
  <r>
    <x v="0"/>
    <x v="1"/>
    <x v="4"/>
    <x v="1"/>
    <x v="4"/>
    <s v="Apramycin"/>
    <n v="0.44636537942588161"/>
    <x v="2"/>
  </r>
  <r>
    <x v="0"/>
    <x v="1"/>
    <x v="4"/>
    <x v="1"/>
    <x v="4"/>
    <s v="Dihydrostreptomycin"/>
    <n v="8.5357528412020166E-3"/>
    <x v="0"/>
  </r>
  <r>
    <x v="0"/>
    <x v="1"/>
    <x v="4"/>
    <x v="1"/>
    <x v="4"/>
    <s v="Dihydrostreptomycin"/>
    <n v="8.5357528412020166E-3"/>
    <x v="1"/>
  </r>
  <r>
    <x v="0"/>
    <x v="1"/>
    <x v="4"/>
    <x v="1"/>
    <x v="4"/>
    <s v="Dihydrostreptomycin"/>
    <n v="8.5357528412020166E-3"/>
    <x v="2"/>
  </r>
  <r>
    <x v="0"/>
    <x v="1"/>
    <x v="4"/>
    <x v="1"/>
    <x v="4"/>
    <s v="Gentamicin"/>
    <n v="3.1005572487494826E-4"/>
    <x v="0"/>
  </r>
  <r>
    <x v="0"/>
    <x v="1"/>
    <x v="4"/>
    <x v="1"/>
    <x v="4"/>
    <s v="Gentamicin"/>
    <n v="3.1005572487494826E-4"/>
    <x v="1"/>
  </r>
  <r>
    <x v="0"/>
    <x v="1"/>
    <x v="4"/>
    <x v="1"/>
    <x v="4"/>
    <s v="Gentamicin"/>
    <n v="3.1005572487494826E-4"/>
    <x v="2"/>
  </r>
  <r>
    <x v="0"/>
    <x v="1"/>
    <x v="4"/>
    <x v="1"/>
    <x v="4"/>
    <s v="Neomycin"/>
    <n v="1.5351668459050047"/>
    <x v="0"/>
  </r>
  <r>
    <x v="0"/>
    <x v="1"/>
    <x v="4"/>
    <x v="1"/>
    <x v="4"/>
    <s v="Neomycin"/>
    <n v="1.5351668459050047"/>
    <x v="1"/>
  </r>
  <r>
    <x v="0"/>
    <x v="1"/>
    <x v="4"/>
    <x v="1"/>
    <x v="4"/>
    <s v="Neomycin"/>
    <n v="1.5351668459050047"/>
    <x v="2"/>
  </r>
  <r>
    <x v="0"/>
    <x v="1"/>
    <x v="4"/>
    <x v="1"/>
    <x v="4"/>
    <s v="Paromomycin"/>
    <n v="1.4041273572865097E-2"/>
    <x v="0"/>
  </r>
  <r>
    <x v="0"/>
    <x v="1"/>
    <x v="4"/>
    <x v="1"/>
    <x v="4"/>
    <s v="Paromomycin"/>
    <n v="1.4041273572865097E-2"/>
    <x v="1"/>
  </r>
  <r>
    <x v="0"/>
    <x v="1"/>
    <x v="4"/>
    <x v="1"/>
    <x v="4"/>
    <s v="Paromomycin"/>
    <n v="1.4041273572865097E-2"/>
    <x v="2"/>
  </r>
  <r>
    <x v="0"/>
    <x v="1"/>
    <x v="4"/>
    <x v="1"/>
    <x v="6"/>
    <s v="Florfenicol"/>
    <n v="0.32968487773139638"/>
    <x v="0"/>
  </r>
  <r>
    <x v="0"/>
    <x v="1"/>
    <x v="4"/>
    <x v="1"/>
    <x v="6"/>
    <s v="Florfenicol"/>
    <n v="0.32968487773139638"/>
    <x v="1"/>
  </r>
  <r>
    <x v="0"/>
    <x v="1"/>
    <x v="4"/>
    <x v="1"/>
    <x v="6"/>
    <s v="Florfenicol"/>
    <n v="0.32968487773139638"/>
    <x v="2"/>
  </r>
  <r>
    <x v="0"/>
    <x v="1"/>
    <x v="4"/>
    <x v="1"/>
    <x v="6"/>
    <s v="Thiamphenicol"/>
    <n v="1.2502246970764043E-4"/>
    <x v="0"/>
  </r>
  <r>
    <x v="0"/>
    <x v="1"/>
    <x v="4"/>
    <x v="1"/>
    <x v="6"/>
    <s v="Thiamphenicol"/>
    <n v="1.2502246970764043E-4"/>
    <x v="1"/>
  </r>
  <r>
    <x v="0"/>
    <x v="1"/>
    <x v="4"/>
    <x v="1"/>
    <x v="6"/>
    <s v="Thiamphenicol"/>
    <n v="1.2502246970764043E-4"/>
    <x v="2"/>
  </r>
  <r>
    <x v="0"/>
    <x v="1"/>
    <x v="4"/>
    <x v="1"/>
    <x v="7"/>
    <s v="Lincomycin"/>
    <n v="0.52299977757022542"/>
    <x v="0"/>
  </r>
  <r>
    <x v="0"/>
    <x v="1"/>
    <x v="4"/>
    <x v="1"/>
    <x v="7"/>
    <s v="Lincomycin"/>
    <n v="0.52299977757022542"/>
    <x v="1"/>
  </r>
  <r>
    <x v="0"/>
    <x v="1"/>
    <x v="4"/>
    <x v="1"/>
    <x v="7"/>
    <s v="Lincomycin"/>
    <n v="0.52299977757022542"/>
    <x v="2"/>
  </r>
  <r>
    <x v="0"/>
    <x v="1"/>
    <x v="4"/>
    <x v="1"/>
    <x v="8"/>
    <s v="Gamithromycin"/>
    <n v="1.4854232182139029E-3"/>
    <x v="0"/>
  </r>
  <r>
    <x v="0"/>
    <x v="1"/>
    <x v="4"/>
    <x v="1"/>
    <x v="8"/>
    <s v="Gamithromycin"/>
    <n v="1.4854232182139029E-3"/>
    <x v="1"/>
  </r>
  <r>
    <x v="0"/>
    <x v="1"/>
    <x v="4"/>
    <x v="1"/>
    <x v="8"/>
    <s v="Gamithromycin"/>
    <n v="1.4854232182139029E-3"/>
    <x v="2"/>
  </r>
  <r>
    <x v="0"/>
    <x v="1"/>
    <x v="4"/>
    <x v="1"/>
    <x v="8"/>
    <s v="Tildipirosin"/>
    <n v="1.7316393444943873E-2"/>
    <x v="0"/>
  </r>
  <r>
    <x v="0"/>
    <x v="1"/>
    <x v="4"/>
    <x v="1"/>
    <x v="8"/>
    <s v="Tildipirosin"/>
    <n v="1.7316393444943873E-2"/>
    <x v="1"/>
  </r>
  <r>
    <x v="0"/>
    <x v="1"/>
    <x v="4"/>
    <x v="1"/>
    <x v="8"/>
    <s v="Tildipirosin"/>
    <n v="1.7316393444943873E-2"/>
    <x v="2"/>
  </r>
  <r>
    <x v="0"/>
    <x v="1"/>
    <x v="4"/>
    <x v="1"/>
    <x v="8"/>
    <s v="Tilmicosin"/>
    <n v="0.20551568637951059"/>
    <x v="0"/>
  </r>
  <r>
    <x v="0"/>
    <x v="1"/>
    <x v="4"/>
    <x v="1"/>
    <x v="8"/>
    <s v="Tilmicosin"/>
    <n v="0.20551568637951059"/>
    <x v="1"/>
  </r>
  <r>
    <x v="0"/>
    <x v="1"/>
    <x v="4"/>
    <x v="1"/>
    <x v="8"/>
    <s v="Tilmicosin"/>
    <n v="0.20551568637951059"/>
    <x v="2"/>
  </r>
  <r>
    <x v="0"/>
    <x v="1"/>
    <x v="4"/>
    <x v="1"/>
    <x v="8"/>
    <s v="Tulathromycin"/>
    <n v="0.95336118692691918"/>
    <x v="0"/>
  </r>
  <r>
    <x v="0"/>
    <x v="1"/>
    <x v="4"/>
    <x v="1"/>
    <x v="8"/>
    <s v="Tulathromycin"/>
    <n v="0.95336118692691918"/>
    <x v="1"/>
  </r>
  <r>
    <x v="0"/>
    <x v="1"/>
    <x v="4"/>
    <x v="1"/>
    <x v="8"/>
    <s v="Tulathromycin"/>
    <n v="0.95336118692691918"/>
    <x v="2"/>
  </r>
  <r>
    <x v="0"/>
    <x v="1"/>
    <x v="4"/>
    <x v="1"/>
    <x v="8"/>
    <s v="Tylosin"/>
    <n v="1.2192902311185558"/>
    <x v="0"/>
  </r>
  <r>
    <x v="0"/>
    <x v="1"/>
    <x v="4"/>
    <x v="1"/>
    <x v="8"/>
    <s v="Tylosin"/>
    <n v="1.2192902311185558"/>
    <x v="1"/>
  </r>
  <r>
    <x v="0"/>
    <x v="1"/>
    <x v="4"/>
    <x v="1"/>
    <x v="8"/>
    <s v="Tylosin"/>
    <n v="1.2192902311185558"/>
    <x v="2"/>
  </r>
  <r>
    <x v="0"/>
    <x v="1"/>
    <x v="4"/>
    <x v="1"/>
    <x v="9"/>
    <s v="Tiamulin"/>
    <n v="0.41284044789569074"/>
    <x v="0"/>
  </r>
  <r>
    <x v="0"/>
    <x v="1"/>
    <x v="4"/>
    <x v="1"/>
    <x v="9"/>
    <s v="Tiamulin"/>
    <n v="0.41284044789569074"/>
    <x v="1"/>
  </r>
  <r>
    <x v="0"/>
    <x v="1"/>
    <x v="4"/>
    <x v="1"/>
    <x v="9"/>
    <s v="Tiamulin"/>
    <n v="0.41284044789569074"/>
    <x v="2"/>
  </r>
  <r>
    <x v="0"/>
    <x v="1"/>
    <x v="4"/>
    <x v="2"/>
    <x v="4"/>
    <s v="Spectinomycin"/>
    <n v="0.29615916481076976"/>
    <x v="0"/>
  </r>
  <r>
    <x v="0"/>
    <x v="1"/>
    <x v="4"/>
    <x v="2"/>
    <x v="4"/>
    <s v="Spectinomycin"/>
    <n v="0.29615916481076976"/>
    <x v="1"/>
  </r>
  <r>
    <x v="0"/>
    <x v="1"/>
    <x v="4"/>
    <x v="2"/>
    <x v="4"/>
    <s v="Spectinomycin"/>
    <n v="0.29615916481076976"/>
    <x v="2"/>
  </r>
  <r>
    <x v="0"/>
    <x v="1"/>
    <x v="4"/>
    <x v="2"/>
    <x v="10"/>
    <s v="Trimethoprim"/>
    <n v="0.6779790375226008"/>
    <x v="0"/>
  </r>
  <r>
    <x v="0"/>
    <x v="1"/>
    <x v="4"/>
    <x v="2"/>
    <x v="10"/>
    <s v="Trimethoprim"/>
    <n v="0.3389895187613004"/>
    <x v="1"/>
  </r>
  <r>
    <x v="0"/>
    <x v="1"/>
    <x v="4"/>
    <x v="2"/>
    <x v="10"/>
    <s v="Trimethoprim"/>
    <n v="0.3389895187613004"/>
    <x v="2"/>
  </r>
  <r>
    <x v="0"/>
    <x v="1"/>
    <x v="4"/>
    <x v="2"/>
    <x v="11"/>
    <s v="Amoxicillin"/>
    <n v="10.638803781526986"/>
    <x v="0"/>
  </r>
  <r>
    <x v="0"/>
    <x v="1"/>
    <x v="4"/>
    <x v="2"/>
    <x v="11"/>
    <s v="Amoxicillin"/>
    <n v="10.638803781526986"/>
    <x v="1"/>
  </r>
  <r>
    <x v="0"/>
    <x v="1"/>
    <x v="4"/>
    <x v="2"/>
    <x v="11"/>
    <s v="Amoxicillin"/>
    <n v="10.638803781526986"/>
    <x v="2"/>
  </r>
  <r>
    <x v="0"/>
    <x v="1"/>
    <x v="4"/>
    <x v="2"/>
    <x v="11"/>
    <s v="Ampicillin"/>
    <n v="1.4563086105807362E-2"/>
    <x v="0"/>
  </r>
  <r>
    <x v="0"/>
    <x v="1"/>
    <x v="4"/>
    <x v="2"/>
    <x v="11"/>
    <s v="Ampicillin"/>
    <n v="1.4563086105807362E-2"/>
    <x v="1"/>
  </r>
  <r>
    <x v="0"/>
    <x v="1"/>
    <x v="4"/>
    <x v="2"/>
    <x v="11"/>
    <s v="Ampicillin"/>
    <n v="1.4563086105807362E-2"/>
    <x v="2"/>
  </r>
  <r>
    <x v="0"/>
    <x v="1"/>
    <x v="4"/>
    <x v="2"/>
    <x v="11"/>
    <s v="Benzylpenicillin"/>
    <n v="0.10829962043763358"/>
    <x v="0"/>
  </r>
  <r>
    <x v="0"/>
    <x v="1"/>
    <x v="4"/>
    <x v="2"/>
    <x v="11"/>
    <s v="Benzylpenicillin"/>
    <n v="0.10650961122759445"/>
    <x v="1"/>
  </r>
  <r>
    <x v="0"/>
    <x v="1"/>
    <x v="4"/>
    <x v="2"/>
    <x v="11"/>
    <s v="Benzylpenicillin"/>
    <n v="0.10650961122759445"/>
    <x v="2"/>
  </r>
  <r>
    <x v="0"/>
    <x v="1"/>
    <x v="4"/>
    <x v="2"/>
    <x v="12"/>
    <s v="Sulfadiazin"/>
    <n v="0.60159218386827806"/>
    <x v="0"/>
  </r>
  <r>
    <x v="0"/>
    <x v="1"/>
    <x v="4"/>
    <x v="2"/>
    <x v="12"/>
    <s v="Sulfadiazin"/>
    <n v="0.30079609193413903"/>
    <x v="1"/>
  </r>
  <r>
    <x v="0"/>
    <x v="1"/>
    <x v="4"/>
    <x v="2"/>
    <x v="12"/>
    <s v="Sulfadiazin"/>
    <n v="0.30079609193413903"/>
    <x v="2"/>
  </r>
  <r>
    <x v="0"/>
    <x v="1"/>
    <x v="4"/>
    <x v="2"/>
    <x v="12"/>
    <s v="Sulfadimethoxin"/>
    <n v="5.928065423657479E-2"/>
    <x v="0"/>
  </r>
  <r>
    <x v="0"/>
    <x v="1"/>
    <x v="4"/>
    <x v="2"/>
    <x v="12"/>
    <s v="Sulfadimethoxin"/>
    <n v="2.9640327118287395E-2"/>
    <x v="1"/>
  </r>
  <r>
    <x v="0"/>
    <x v="1"/>
    <x v="4"/>
    <x v="2"/>
    <x v="12"/>
    <s v="Sulfadimethoxin"/>
    <n v="2.9640327118287395E-2"/>
    <x v="2"/>
  </r>
  <r>
    <x v="0"/>
    <x v="1"/>
    <x v="4"/>
    <x v="2"/>
    <x v="12"/>
    <s v="Sulfadimidin"/>
    <n v="1.3113919403808674E-2"/>
    <x v="0"/>
  </r>
  <r>
    <x v="0"/>
    <x v="1"/>
    <x v="4"/>
    <x v="2"/>
    <x v="12"/>
    <s v="Sulfadimidin"/>
    <n v="7.0691611324878263E-3"/>
    <x v="1"/>
  </r>
  <r>
    <x v="0"/>
    <x v="1"/>
    <x v="4"/>
    <x v="2"/>
    <x v="12"/>
    <s v="Sulfadimidin"/>
    <n v="7.0691611324878263E-3"/>
    <x v="2"/>
  </r>
  <r>
    <x v="0"/>
    <x v="1"/>
    <x v="4"/>
    <x v="2"/>
    <x v="12"/>
    <s v="Sulfadoxin"/>
    <n v="1.9145628454853788E-3"/>
    <x v="0"/>
  </r>
  <r>
    <x v="0"/>
    <x v="1"/>
    <x v="4"/>
    <x v="2"/>
    <x v="12"/>
    <s v="Sulfadoxin"/>
    <n v="9.5728142274268942E-4"/>
    <x v="1"/>
  </r>
  <r>
    <x v="0"/>
    <x v="1"/>
    <x v="4"/>
    <x v="2"/>
    <x v="12"/>
    <s v="Sulfadoxin"/>
    <n v="9.5728142274268942E-4"/>
    <x v="2"/>
  </r>
  <r>
    <x v="0"/>
    <x v="1"/>
    <x v="4"/>
    <x v="2"/>
    <x v="12"/>
    <s v="Sulfamethoxazol"/>
    <n v="3.1021200296208282E-3"/>
    <x v="0"/>
  </r>
  <r>
    <x v="0"/>
    <x v="1"/>
    <x v="4"/>
    <x v="2"/>
    <x v="12"/>
    <s v="Sulfamethoxazol"/>
    <n v="1.5510600148104141E-3"/>
    <x v="1"/>
  </r>
  <r>
    <x v="0"/>
    <x v="1"/>
    <x v="4"/>
    <x v="2"/>
    <x v="12"/>
    <s v="Sulfamethoxazol"/>
    <n v="1.5510600148104141E-3"/>
    <x v="2"/>
  </r>
  <r>
    <x v="0"/>
    <x v="1"/>
    <x v="4"/>
    <x v="2"/>
    <x v="13"/>
    <s v="Chlortetracyclin"/>
    <n v="0.22316120147595983"/>
    <x v="0"/>
  </r>
  <r>
    <x v="0"/>
    <x v="1"/>
    <x v="4"/>
    <x v="2"/>
    <x v="13"/>
    <s v="Chlortetracyclin"/>
    <n v="0.22316120147595983"/>
    <x v="1"/>
  </r>
  <r>
    <x v="0"/>
    <x v="1"/>
    <x v="4"/>
    <x v="2"/>
    <x v="13"/>
    <s v="Chlortetracyclin"/>
    <n v="0.22316120147595983"/>
    <x v="2"/>
  </r>
  <r>
    <x v="0"/>
    <x v="1"/>
    <x v="4"/>
    <x v="2"/>
    <x v="13"/>
    <s v="Doxycyclin"/>
    <n v="4.1813035175053423"/>
    <x v="0"/>
  </r>
  <r>
    <x v="0"/>
    <x v="1"/>
    <x v="4"/>
    <x v="2"/>
    <x v="13"/>
    <s v="Doxycyclin"/>
    <n v="4.1813035175053423"/>
    <x v="1"/>
  </r>
  <r>
    <x v="0"/>
    <x v="1"/>
    <x v="4"/>
    <x v="2"/>
    <x v="13"/>
    <s v="Doxycyclin"/>
    <n v="4.1813035175053423"/>
    <x v="2"/>
  </r>
  <r>
    <x v="0"/>
    <x v="1"/>
    <x v="4"/>
    <x v="2"/>
    <x v="13"/>
    <s v="Oxytetracyclin"/>
    <n v="6.5053879331499351E-2"/>
    <x v="0"/>
  </r>
  <r>
    <x v="0"/>
    <x v="1"/>
    <x v="4"/>
    <x v="2"/>
    <x v="13"/>
    <s v="Oxytetracyclin"/>
    <n v="6.5053879331499351E-2"/>
    <x v="1"/>
  </r>
  <r>
    <x v="0"/>
    <x v="1"/>
    <x v="4"/>
    <x v="2"/>
    <x v="13"/>
    <s v="Oxytetracyclin"/>
    <n v="6.5053879331499351E-2"/>
    <x v="2"/>
  </r>
  <r>
    <x v="0"/>
    <x v="1"/>
    <x v="4"/>
    <x v="2"/>
    <x v="13"/>
    <s v="Tetracyclin"/>
    <n v="1.6007408187104877E-2"/>
    <x v="0"/>
  </r>
  <r>
    <x v="0"/>
    <x v="1"/>
    <x v="4"/>
    <x v="2"/>
    <x v="13"/>
    <s v="Tetracyclin"/>
    <n v="1.6007408187104877E-2"/>
    <x v="1"/>
  </r>
  <r>
    <x v="0"/>
    <x v="1"/>
    <x v="4"/>
    <x v="2"/>
    <x v="13"/>
    <s v="Tetracyclin"/>
    <n v="1.6007408187104877E-2"/>
    <x v="2"/>
  </r>
  <r>
    <x v="0"/>
    <x v="1"/>
    <x v="5"/>
    <x v="0"/>
    <x v="0"/>
    <s v="Ceftiofur"/>
    <n v="8.2705237938626296E-4"/>
    <x v="0"/>
  </r>
  <r>
    <x v="0"/>
    <x v="1"/>
    <x v="5"/>
    <x v="0"/>
    <x v="0"/>
    <s v="Ceftiofur"/>
    <n v="8.2705237938626296E-4"/>
    <x v="1"/>
  </r>
  <r>
    <x v="0"/>
    <x v="1"/>
    <x v="5"/>
    <x v="0"/>
    <x v="0"/>
    <s v="Ceftiofur"/>
    <n v="2.481157138158789E-3"/>
    <x v="2"/>
  </r>
  <r>
    <x v="0"/>
    <x v="1"/>
    <x v="5"/>
    <x v="0"/>
    <x v="1"/>
    <s v="Cefquinom"/>
    <n v="1.6865528452535998E-3"/>
    <x v="0"/>
  </r>
  <r>
    <x v="0"/>
    <x v="1"/>
    <x v="5"/>
    <x v="0"/>
    <x v="1"/>
    <s v="Cefquinom"/>
    <n v="1.6865528452535998E-3"/>
    <x v="1"/>
  </r>
  <r>
    <x v="0"/>
    <x v="1"/>
    <x v="5"/>
    <x v="0"/>
    <x v="1"/>
    <s v="Cefquinom"/>
    <n v="5.0596585357607993E-3"/>
    <x v="2"/>
  </r>
  <r>
    <x v="0"/>
    <x v="1"/>
    <x v="5"/>
    <x v="0"/>
    <x v="2"/>
    <s v="Danofloxacin"/>
    <n v="3.1829030821941772E-3"/>
    <x v="0"/>
  </r>
  <r>
    <x v="0"/>
    <x v="1"/>
    <x v="5"/>
    <x v="0"/>
    <x v="2"/>
    <s v="Danofloxacin"/>
    <n v="3.1829030821941772E-3"/>
    <x v="1"/>
  </r>
  <r>
    <x v="0"/>
    <x v="1"/>
    <x v="5"/>
    <x v="0"/>
    <x v="2"/>
    <s v="Danofloxacin"/>
    <n v="9.5487092465825311E-3"/>
    <x v="2"/>
  </r>
  <r>
    <x v="0"/>
    <x v="1"/>
    <x v="5"/>
    <x v="0"/>
    <x v="2"/>
    <s v="Enrofloxacin"/>
    <n v="5.0002127441453575E-2"/>
    <x v="0"/>
  </r>
  <r>
    <x v="0"/>
    <x v="1"/>
    <x v="5"/>
    <x v="0"/>
    <x v="2"/>
    <s v="Enrofloxacin"/>
    <n v="5.0002127441453575E-2"/>
    <x v="1"/>
  </r>
  <r>
    <x v="0"/>
    <x v="1"/>
    <x v="5"/>
    <x v="0"/>
    <x v="2"/>
    <s v="Enrofloxacin"/>
    <n v="0.15000638232436073"/>
    <x v="2"/>
  </r>
  <r>
    <x v="0"/>
    <x v="1"/>
    <x v="5"/>
    <x v="0"/>
    <x v="2"/>
    <s v="Marbofloxacin"/>
    <n v="3.05323036055184E-2"/>
    <x v="0"/>
  </r>
  <r>
    <x v="0"/>
    <x v="1"/>
    <x v="5"/>
    <x v="0"/>
    <x v="2"/>
    <s v="Marbofloxacin"/>
    <n v="3.05323036055184E-2"/>
    <x v="1"/>
  </r>
  <r>
    <x v="0"/>
    <x v="1"/>
    <x v="5"/>
    <x v="0"/>
    <x v="2"/>
    <s v="Marbofloxacin"/>
    <n v="9.1596910816555188E-2"/>
    <x v="2"/>
  </r>
  <r>
    <x v="0"/>
    <x v="1"/>
    <x v="5"/>
    <x v="0"/>
    <x v="3"/>
    <s v="Colistin"/>
    <n v="0.1550849564497061"/>
    <x v="0"/>
  </r>
  <r>
    <x v="0"/>
    <x v="1"/>
    <x v="5"/>
    <x v="0"/>
    <x v="3"/>
    <s v="Colistin"/>
    <n v="0.1550849564497061"/>
    <x v="1"/>
  </r>
  <r>
    <x v="0"/>
    <x v="1"/>
    <x v="5"/>
    <x v="0"/>
    <x v="3"/>
    <s v="Colistin"/>
    <n v="0.46525486934911831"/>
    <x v="2"/>
  </r>
  <r>
    <x v="0"/>
    <x v="1"/>
    <x v="5"/>
    <x v="1"/>
    <x v="4"/>
    <s v="Apramycin"/>
    <n v="5.2086655319745776E-3"/>
    <x v="0"/>
  </r>
  <r>
    <x v="0"/>
    <x v="1"/>
    <x v="5"/>
    <x v="1"/>
    <x v="4"/>
    <s v="Apramycin"/>
    <n v="5.2086655319745776E-3"/>
    <x v="1"/>
  </r>
  <r>
    <x v="0"/>
    <x v="1"/>
    <x v="5"/>
    <x v="1"/>
    <x v="4"/>
    <s v="Apramycin"/>
    <n v="5.2086655319745776E-3"/>
    <x v="2"/>
  </r>
  <r>
    <x v="0"/>
    <x v="1"/>
    <x v="5"/>
    <x v="1"/>
    <x v="4"/>
    <s v="Dihydrostreptomycin"/>
    <n v="1.6657681262634188E-4"/>
    <x v="0"/>
  </r>
  <r>
    <x v="0"/>
    <x v="1"/>
    <x v="5"/>
    <x v="1"/>
    <x v="4"/>
    <s v="Dihydrostreptomycin"/>
    <n v="1.6657681262634188E-4"/>
    <x v="1"/>
  </r>
  <r>
    <x v="0"/>
    <x v="1"/>
    <x v="5"/>
    <x v="1"/>
    <x v="4"/>
    <s v="Dihydrostreptomycin"/>
    <n v="1.6657681262634188E-4"/>
    <x v="2"/>
  </r>
  <r>
    <x v="0"/>
    <x v="1"/>
    <x v="5"/>
    <x v="1"/>
    <x v="4"/>
    <s v="Gentamicin"/>
    <n v="2.4672508153811856E-6"/>
    <x v="0"/>
  </r>
  <r>
    <x v="0"/>
    <x v="1"/>
    <x v="5"/>
    <x v="1"/>
    <x v="4"/>
    <s v="Gentamicin"/>
    <n v="2.4672508153811856E-6"/>
    <x v="1"/>
  </r>
  <r>
    <x v="0"/>
    <x v="1"/>
    <x v="5"/>
    <x v="1"/>
    <x v="4"/>
    <s v="Gentamicin"/>
    <n v="2.4672508153811856E-6"/>
    <x v="2"/>
  </r>
  <r>
    <x v="0"/>
    <x v="1"/>
    <x v="5"/>
    <x v="1"/>
    <x v="4"/>
    <s v="Kanamycin"/>
    <n v="6.7288658601305065E-7"/>
    <x v="0"/>
  </r>
  <r>
    <x v="0"/>
    <x v="1"/>
    <x v="5"/>
    <x v="1"/>
    <x v="4"/>
    <s v="Kanamycin"/>
    <n v="6.7288658601305065E-7"/>
    <x v="1"/>
  </r>
  <r>
    <x v="0"/>
    <x v="1"/>
    <x v="5"/>
    <x v="1"/>
    <x v="4"/>
    <s v="Kanamycin"/>
    <n v="6.7288658601305065E-7"/>
    <x v="2"/>
  </r>
  <r>
    <x v="0"/>
    <x v="1"/>
    <x v="5"/>
    <x v="1"/>
    <x v="4"/>
    <s v="Neomycin"/>
    <n v="5.5774447636978412E-2"/>
    <x v="0"/>
  </r>
  <r>
    <x v="0"/>
    <x v="1"/>
    <x v="5"/>
    <x v="1"/>
    <x v="4"/>
    <s v="Neomycin"/>
    <n v="5.5774447636978412E-2"/>
    <x v="1"/>
  </r>
  <r>
    <x v="0"/>
    <x v="1"/>
    <x v="5"/>
    <x v="1"/>
    <x v="4"/>
    <s v="Neomycin"/>
    <n v="5.5774447636978412E-2"/>
    <x v="2"/>
  </r>
  <r>
    <x v="0"/>
    <x v="1"/>
    <x v="5"/>
    <x v="1"/>
    <x v="4"/>
    <s v="Paromomycin"/>
    <n v="2.2429552867101691E-6"/>
    <x v="0"/>
  </r>
  <r>
    <x v="0"/>
    <x v="1"/>
    <x v="5"/>
    <x v="1"/>
    <x v="4"/>
    <s v="Paromomycin"/>
    <n v="2.2429552867101691E-6"/>
    <x v="1"/>
  </r>
  <r>
    <x v="0"/>
    <x v="1"/>
    <x v="5"/>
    <x v="1"/>
    <x v="4"/>
    <s v="Paromomycin"/>
    <n v="2.2429552867101691E-6"/>
    <x v="2"/>
  </r>
  <r>
    <x v="0"/>
    <x v="1"/>
    <x v="5"/>
    <x v="1"/>
    <x v="5"/>
    <s v="Cefalexin"/>
    <n v="6.7288658601305065E-7"/>
    <x v="0"/>
  </r>
  <r>
    <x v="0"/>
    <x v="1"/>
    <x v="5"/>
    <x v="1"/>
    <x v="5"/>
    <s v="Cefalexin"/>
    <n v="6.7288658601305065E-7"/>
    <x v="1"/>
  </r>
  <r>
    <x v="0"/>
    <x v="1"/>
    <x v="5"/>
    <x v="1"/>
    <x v="5"/>
    <s v="Cefalexin"/>
    <n v="6.7288658601305065E-7"/>
    <x v="2"/>
  </r>
  <r>
    <x v="0"/>
    <x v="1"/>
    <x v="5"/>
    <x v="1"/>
    <x v="6"/>
    <s v="Florfenicol"/>
    <n v="0.11358706874299036"/>
    <x v="0"/>
  </r>
  <r>
    <x v="0"/>
    <x v="1"/>
    <x v="5"/>
    <x v="1"/>
    <x v="6"/>
    <s v="Florfenicol"/>
    <n v="0.11358706874299036"/>
    <x v="1"/>
  </r>
  <r>
    <x v="0"/>
    <x v="1"/>
    <x v="5"/>
    <x v="1"/>
    <x v="6"/>
    <s v="Florfenicol"/>
    <n v="0.11358706874299036"/>
    <x v="2"/>
  </r>
  <r>
    <x v="0"/>
    <x v="1"/>
    <x v="5"/>
    <x v="1"/>
    <x v="6"/>
    <s v="Thiamphenicol"/>
    <n v="2.2429552867101691E-6"/>
    <x v="0"/>
  </r>
  <r>
    <x v="0"/>
    <x v="1"/>
    <x v="5"/>
    <x v="1"/>
    <x v="6"/>
    <s v="Thiamphenicol"/>
    <n v="2.2429552867101691E-6"/>
    <x v="1"/>
  </r>
  <r>
    <x v="0"/>
    <x v="1"/>
    <x v="5"/>
    <x v="1"/>
    <x v="6"/>
    <s v="Thiamphenicol"/>
    <n v="2.2429552867101691E-6"/>
    <x v="2"/>
  </r>
  <r>
    <x v="0"/>
    <x v="1"/>
    <x v="5"/>
    <x v="1"/>
    <x v="7"/>
    <s v="Lincomycin"/>
    <n v="0.57618702668440602"/>
    <x v="0"/>
  </r>
  <r>
    <x v="0"/>
    <x v="1"/>
    <x v="5"/>
    <x v="1"/>
    <x v="7"/>
    <s v="Lincomycin"/>
    <n v="0.57618702668440602"/>
    <x v="1"/>
  </r>
  <r>
    <x v="0"/>
    <x v="1"/>
    <x v="5"/>
    <x v="1"/>
    <x v="7"/>
    <s v="Lincomycin"/>
    <n v="0.57618702668440602"/>
    <x v="2"/>
  </r>
  <r>
    <x v="0"/>
    <x v="1"/>
    <x v="5"/>
    <x v="1"/>
    <x v="8"/>
    <s v="Gamithromycin"/>
    <n v="3.9027421988756939E-4"/>
    <x v="0"/>
  </r>
  <r>
    <x v="0"/>
    <x v="1"/>
    <x v="5"/>
    <x v="1"/>
    <x v="8"/>
    <s v="Gamithromycin"/>
    <n v="3.9027421988756939E-4"/>
    <x v="1"/>
  </r>
  <r>
    <x v="0"/>
    <x v="1"/>
    <x v="5"/>
    <x v="1"/>
    <x v="8"/>
    <s v="Gamithromycin"/>
    <n v="3.9027421988756939E-4"/>
    <x v="2"/>
  </r>
  <r>
    <x v="0"/>
    <x v="1"/>
    <x v="5"/>
    <x v="1"/>
    <x v="8"/>
    <s v="Tildipirosin"/>
    <n v="9.4820934745672384E-3"/>
    <x v="0"/>
  </r>
  <r>
    <x v="0"/>
    <x v="1"/>
    <x v="5"/>
    <x v="1"/>
    <x v="8"/>
    <s v="Tildipirosin"/>
    <n v="9.4820934745672384E-3"/>
    <x v="1"/>
  </r>
  <r>
    <x v="0"/>
    <x v="1"/>
    <x v="5"/>
    <x v="1"/>
    <x v="8"/>
    <s v="Tildipirosin"/>
    <n v="9.4820934745672384E-3"/>
    <x v="2"/>
  </r>
  <r>
    <x v="0"/>
    <x v="1"/>
    <x v="5"/>
    <x v="1"/>
    <x v="8"/>
    <s v="Tilmicosin"/>
    <n v="8.1737776558291984E-3"/>
    <x v="0"/>
  </r>
  <r>
    <x v="0"/>
    <x v="1"/>
    <x v="5"/>
    <x v="1"/>
    <x v="8"/>
    <s v="Tilmicosin"/>
    <n v="8.1737776558291984E-3"/>
    <x v="1"/>
  </r>
  <r>
    <x v="0"/>
    <x v="1"/>
    <x v="5"/>
    <x v="1"/>
    <x v="8"/>
    <s v="Tilmicosin"/>
    <n v="8.1737776558291984E-3"/>
    <x v="2"/>
  </r>
  <r>
    <x v="0"/>
    <x v="1"/>
    <x v="5"/>
    <x v="1"/>
    <x v="8"/>
    <s v="Tulathromycin"/>
    <n v="0.13834473443252099"/>
    <x v="0"/>
  </r>
  <r>
    <x v="0"/>
    <x v="1"/>
    <x v="5"/>
    <x v="1"/>
    <x v="8"/>
    <s v="Tulathromycin"/>
    <n v="0.13834473443252099"/>
    <x v="1"/>
  </r>
  <r>
    <x v="0"/>
    <x v="1"/>
    <x v="5"/>
    <x v="1"/>
    <x v="8"/>
    <s v="Tulathromycin"/>
    <n v="0.13834473443252099"/>
    <x v="2"/>
  </r>
  <r>
    <x v="0"/>
    <x v="1"/>
    <x v="5"/>
    <x v="1"/>
    <x v="8"/>
    <s v="Tylosin"/>
    <n v="1.4260468221384051"/>
    <x v="0"/>
  </r>
  <r>
    <x v="0"/>
    <x v="1"/>
    <x v="5"/>
    <x v="1"/>
    <x v="8"/>
    <s v="Tylosin"/>
    <n v="1.4260468221384051"/>
    <x v="1"/>
  </r>
  <r>
    <x v="0"/>
    <x v="1"/>
    <x v="5"/>
    <x v="1"/>
    <x v="8"/>
    <s v="Tylosin"/>
    <n v="1.4260468221384051"/>
    <x v="2"/>
  </r>
  <r>
    <x v="0"/>
    <x v="1"/>
    <x v="5"/>
    <x v="1"/>
    <x v="9"/>
    <s v="Tiamulin"/>
    <n v="0.55170449684337852"/>
    <x v="0"/>
  </r>
  <r>
    <x v="0"/>
    <x v="1"/>
    <x v="5"/>
    <x v="1"/>
    <x v="9"/>
    <s v="Tiamulin"/>
    <n v="0.55170449684337852"/>
    <x v="1"/>
  </r>
  <r>
    <x v="0"/>
    <x v="1"/>
    <x v="5"/>
    <x v="1"/>
    <x v="9"/>
    <s v="Tiamulin"/>
    <n v="0.55170449684337852"/>
    <x v="2"/>
  </r>
  <r>
    <x v="0"/>
    <x v="1"/>
    <x v="5"/>
    <x v="2"/>
    <x v="4"/>
    <s v="Spectinomycin"/>
    <n v="5.3022565795713711E-2"/>
    <x v="0"/>
  </r>
  <r>
    <x v="0"/>
    <x v="1"/>
    <x v="5"/>
    <x v="2"/>
    <x v="4"/>
    <s v="Spectinomycin"/>
    <n v="5.3022565795713711E-2"/>
    <x v="1"/>
  </r>
  <r>
    <x v="0"/>
    <x v="1"/>
    <x v="5"/>
    <x v="2"/>
    <x v="4"/>
    <s v="Spectinomycin"/>
    <n v="5.3022565795713711E-2"/>
    <x v="2"/>
  </r>
  <r>
    <x v="0"/>
    <x v="1"/>
    <x v="5"/>
    <x v="2"/>
    <x v="10"/>
    <s v="Trimethoprim"/>
    <n v="7.3926909067852487E-2"/>
    <x v="0"/>
  </r>
  <r>
    <x v="0"/>
    <x v="1"/>
    <x v="5"/>
    <x v="2"/>
    <x v="10"/>
    <s v="Trimethoprim"/>
    <n v="3.6963454533926243E-2"/>
    <x v="1"/>
  </r>
  <r>
    <x v="0"/>
    <x v="1"/>
    <x v="5"/>
    <x v="2"/>
    <x v="10"/>
    <s v="Trimethoprim"/>
    <n v="3.6963454533926243E-2"/>
    <x v="2"/>
  </r>
  <r>
    <x v="0"/>
    <x v="1"/>
    <x v="5"/>
    <x v="2"/>
    <x v="11"/>
    <s v="Amoxicillin"/>
    <n v="1.9072228609991784"/>
    <x v="0"/>
  </r>
  <r>
    <x v="0"/>
    <x v="1"/>
    <x v="5"/>
    <x v="2"/>
    <x v="11"/>
    <s v="Amoxicillin"/>
    <n v="1.9072228609991784"/>
    <x v="1"/>
  </r>
  <r>
    <x v="0"/>
    <x v="1"/>
    <x v="5"/>
    <x v="2"/>
    <x v="11"/>
    <s v="Amoxicillin"/>
    <n v="1.9072228609991784"/>
    <x v="2"/>
  </r>
  <r>
    <x v="0"/>
    <x v="1"/>
    <x v="5"/>
    <x v="2"/>
    <x v="11"/>
    <s v="Ampicillin"/>
    <n v="3.7091003924563827E-4"/>
    <x v="0"/>
  </r>
  <r>
    <x v="0"/>
    <x v="1"/>
    <x v="5"/>
    <x v="2"/>
    <x v="11"/>
    <s v="Ampicillin"/>
    <n v="3.7091003924563827E-4"/>
    <x v="1"/>
  </r>
  <r>
    <x v="0"/>
    <x v="1"/>
    <x v="5"/>
    <x v="2"/>
    <x v="11"/>
    <s v="Ampicillin"/>
    <n v="3.7091003924563827E-4"/>
    <x v="2"/>
  </r>
  <r>
    <x v="0"/>
    <x v="1"/>
    <x v="5"/>
    <x v="2"/>
    <x v="11"/>
    <s v="Benzylpenicillin"/>
    <n v="0.15544764231956715"/>
    <x v="0"/>
  </r>
  <r>
    <x v="0"/>
    <x v="1"/>
    <x v="5"/>
    <x v="2"/>
    <x v="11"/>
    <s v="Benzylpenicillin"/>
    <n v="0.15543209116291262"/>
    <x v="1"/>
  </r>
  <r>
    <x v="0"/>
    <x v="1"/>
    <x v="5"/>
    <x v="2"/>
    <x v="11"/>
    <s v="Benzylpenicillin"/>
    <n v="0.15543209116291262"/>
    <x v="2"/>
  </r>
  <r>
    <x v="0"/>
    <x v="1"/>
    <x v="5"/>
    <x v="2"/>
    <x v="12"/>
    <s v="Sulfadiazin"/>
    <n v="5.2390052404861442E-2"/>
    <x v="0"/>
  </r>
  <r>
    <x v="0"/>
    <x v="1"/>
    <x v="5"/>
    <x v="2"/>
    <x v="12"/>
    <s v="Sulfadiazin"/>
    <n v="2.6195026202430721E-2"/>
    <x v="1"/>
  </r>
  <r>
    <x v="0"/>
    <x v="1"/>
    <x v="5"/>
    <x v="2"/>
    <x v="12"/>
    <s v="Sulfadiazin"/>
    <n v="2.6195026202430721E-2"/>
    <x v="2"/>
  </r>
  <r>
    <x v="0"/>
    <x v="1"/>
    <x v="5"/>
    <x v="2"/>
    <x v="12"/>
    <s v="Sulfadimethoxin"/>
    <n v="1.0729176613978092E-2"/>
    <x v="0"/>
  </r>
  <r>
    <x v="0"/>
    <x v="1"/>
    <x v="5"/>
    <x v="2"/>
    <x v="12"/>
    <s v="Sulfadimethoxin"/>
    <n v="5.3645883069890462E-3"/>
    <x v="1"/>
  </r>
  <r>
    <x v="0"/>
    <x v="1"/>
    <x v="5"/>
    <x v="2"/>
    <x v="12"/>
    <s v="Sulfadimethoxin"/>
    <n v="5.3645883069890462E-3"/>
    <x v="2"/>
  </r>
  <r>
    <x v="0"/>
    <x v="1"/>
    <x v="5"/>
    <x v="2"/>
    <x v="12"/>
    <s v="Sulfadimidin"/>
    <n v="5.6950130033095667E-3"/>
    <x v="0"/>
  </r>
  <r>
    <x v="0"/>
    <x v="1"/>
    <x v="5"/>
    <x v="2"/>
    <x v="12"/>
    <s v="Sulfadimidin"/>
    <n v="3.43725421170711E-3"/>
    <x v="1"/>
  </r>
  <r>
    <x v="0"/>
    <x v="1"/>
    <x v="5"/>
    <x v="2"/>
    <x v="12"/>
    <s v="Sulfadimidin"/>
    <n v="3.43725421170711E-3"/>
    <x v="2"/>
  </r>
  <r>
    <x v="0"/>
    <x v="1"/>
    <x v="5"/>
    <x v="2"/>
    <x v="12"/>
    <s v="Sulfadoxin"/>
    <n v="5.8828978911596545E-3"/>
    <x v="0"/>
  </r>
  <r>
    <x v="0"/>
    <x v="1"/>
    <x v="5"/>
    <x v="2"/>
    <x v="12"/>
    <s v="Sulfadoxin"/>
    <n v="2.9414489455798273E-3"/>
    <x v="1"/>
  </r>
  <r>
    <x v="0"/>
    <x v="1"/>
    <x v="5"/>
    <x v="2"/>
    <x v="12"/>
    <s v="Sulfadoxin"/>
    <n v="2.9414489455798273E-3"/>
    <x v="2"/>
  </r>
  <r>
    <x v="0"/>
    <x v="1"/>
    <x v="5"/>
    <x v="2"/>
    <x v="12"/>
    <s v="Sulfamethoxazol"/>
    <n v="4.0926457464838216E-4"/>
    <x v="0"/>
  </r>
  <r>
    <x v="0"/>
    <x v="1"/>
    <x v="5"/>
    <x v="2"/>
    <x v="12"/>
    <s v="Sulfamethoxazol"/>
    <n v="2.0463228732419108E-4"/>
    <x v="1"/>
  </r>
  <r>
    <x v="0"/>
    <x v="1"/>
    <x v="5"/>
    <x v="2"/>
    <x v="12"/>
    <s v="Sulfamethoxazol"/>
    <n v="2.0463228732419108E-4"/>
    <x v="2"/>
  </r>
  <r>
    <x v="0"/>
    <x v="1"/>
    <x v="5"/>
    <x v="2"/>
    <x v="13"/>
    <s v="Chlortetracyclin"/>
    <n v="9.1547790095776238E-2"/>
    <x v="0"/>
  </r>
  <r>
    <x v="0"/>
    <x v="1"/>
    <x v="5"/>
    <x v="2"/>
    <x v="13"/>
    <s v="Chlortetracyclin"/>
    <n v="9.1547790095776238E-2"/>
    <x v="1"/>
  </r>
  <r>
    <x v="0"/>
    <x v="1"/>
    <x v="5"/>
    <x v="2"/>
    <x v="13"/>
    <s v="Chlortetracyclin"/>
    <n v="9.1547790095776238E-2"/>
    <x v="2"/>
  </r>
  <r>
    <x v="0"/>
    <x v="1"/>
    <x v="5"/>
    <x v="2"/>
    <x v="13"/>
    <s v="Doxycyclin"/>
    <n v="1.9278768904613202"/>
    <x v="0"/>
  </r>
  <r>
    <x v="0"/>
    <x v="1"/>
    <x v="5"/>
    <x v="2"/>
    <x v="13"/>
    <s v="Doxycyclin"/>
    <n v="1.9278768904613202"/>
    <x v="1"/>
  </r>
  <r>
    <x v="0"/>
    <x v="1"/>
    <x v="5"/>
    <x v="2"/>
    <x v="13"/>
    <s v="Doxycyclin"/>
    <n v="1.9278768904613202"/>
    <x v="2"/>
  </r>
  <r>
    <x v="0"/>
    <x v="1"/>
    <x v="5"/>
    <x v="2"/>
    <x v="13"/>
    <s v="Oxytetracyclin"/>
    <n v="5.7507728717371809E-2"/>
    <x v="0"/>
  </r>
  <r>
    <x v="0"/>
    <x v="1"/>
    <x v="5"/>
    <x v="2"/>
    <x v="13"/>
    <s v="Oxytetracyclin"/>
    <n v="5.7507728717371809E-2"/>
    <x v="1"/>
  </r>
  <r>
    <x v="0"/>
    <x v="1"/>
    <x v="5"/>
    <x v="2"/>
    <x v="13"/>
    <s v="Oxytetracyclin"/>
    <n v="5.7507728717371809E-2"/>
    <x v="2"/>
  </r>
  <r>
    <x v="0"/>
    <x v="1"/>
    <x v="5"/>
    <x v="2"/>
    <x v="13"/>
    <s v="Tetracyclin"/>
    <n v="5.6825272188802132E-3"/>
    <x v="0"/>
  </r>
  <r>
    <x v="0"/>
    <x v="1"/>
    <x v="5"/>
    <x v="2"/>
    <x v="13"/>
    <s v="Tetracyclin"/>
    <n v="5.6825272188802132E-3"/>
    <x v="1"/>
  </r>
  <r>
    <x v="0"/>
    <x v="1"/>
    <x v="5"/>
    <x v="2"/>
    <x v="13"/>
    <s v="Tetracyclin"/>
    <n v="5.6825272188802132E-3"/>
    <x v="2"/>
  </r>
  <r>
    <x v="0"/>
    <x v="2"/>
    <x v="6"/>
    <x v="0"/>
    <x v="2"/>
    <s v="Enrofloxacin"/>
    <n v="0.71325706322040971"/>
    <x v="0"/>
  </r>
  <r>
    <x v="0"/>
    <x v="2"/>
    <x v="6"/>
    <x v="0"/>
    <x v="2"/>
    <s v="Enrofloxacin"/>
    <n v="0.71325706322040971"/>
    <x v="1"/>
  </r>
  <r>
    <x v="0"/>
    <x v="2"/>
    <x v="6"/>
    <x v="0"/>
    <x v="2"/>
    <s v="Enrofloxacin"/>
    <n v="2.139771189661229"/>
    <x v="2"/>
  </r>
  <r>
    <x v="0"/>
    <x v="2"/>
    <x v="6"/>
    <x v="0"/>
    <x v="3"/>
    <s v="Colistin"/>
    <n v="2.1366868446925067"/>
    <x v="0"/>
  </r>
  <r>
    <x v="0"/>
    <x v="2"/>
    <x v="6"/>
    <x v="0"/>
    <x v="3"/>
    <s v="Colistin"/>
    <n v="2.1366868446925067"/>
    <x v="1"/>
  </r>
  <r>
    <x v="0"/>
    <x v="2"/>
    <x v="6"/>
    <x v="0"/>
    <x v="3"/>
    <s v="Colistin"/>
    <n v="6.4100605340775196"/>
    <x v="2"/>
  </r>
  <r>
    <x v="0"/>
    <x v="2"/>
    <x v="6"/>
    <x v="1"/>
    <x v="4"/>
    <s v="Apramycin"/>
    <n v="0.19981242829014315"/>
    <x v="0"/>
  </r>
  <r>
    <x v="0"/>
    <x v="2"/>
    <x v="6"/>
    <x v="1"/>
    <x v="4"/>
    <s v="Apramycin"/>
    <n v="0.19981242829014315"/>
    <x v="1"/>
  </r>
  <r>
    <x v="0"/>
    <x v="2"/>
    <x v="6"/>
    <x v="1"/>
    <x v="4"/>
    <s v="Apramycin"/>
    <n v="0.19981242829014315"/>
    <x v="2"/>
  </r>
  <r>
    <x v="0"/>
    <x v="2"/>
    <x v="6"/>
    <x v="1"/>
    <x v="4"/>
    <s v="Neomycin"/>
    <n v="0.28966045459270578"/>
    <x v="0"/>
  </r>
  <r>
    <x v="0"/>
    <x v="2"/>
    <x v="6"/>
    <x v="1"/>
    <x v="4"/>
    <s v="Neomycin"/>
    <n v="0.28966045459270578"/>
    <x v="1"/>
  </r>
  <r>
    <x v="0"/>
    <x v="2"/>
    <x v="6"/>
    <x v="1"/>
    <x v="4"/>
    <s v="Neomycin"/>
    <n v="0.28966045459270578"/>
    <x v="2"/>
  </r>
  <r>
    <x v="0"/>
    <x v="2"/>
    <x v="6"/>
    <x v="1"/>
    <x v="7"/>
    <s v="Lincomycin"/>
    <n v="18.296009547398146"/>
    <x v="0"/>
  </r>
  <r>
    <x v="0"/>
    <x v="2"/>
    <x v="6"/>
    <x v="1"/>
    <x v="7"/>
    <s v="Lincomycin"/>
    <n v="18.296009547398146"/>
    <x v="1"/>
  </r>
  <r>
    <x v="0"/>
    <x v="2"/>
    <x v="6"/>
    <x v="1"/>
    <x v="7"/>
    <s v="Lincomycin"/>
    <n v="18.296009547398146"/>
    <x v="2"/>
  </r>
  <r>
    <x v="0"/>
    <x v="2"/>
    <x v="6"/>
    <x v="1"/>
    <x v="8"/>
    <s v="Tylosin"/>
    <n v="0.5298745791905225"/>
    <x v="0"/>
  </r>
  <r>
    <x v="0"/>
    <x v="2"/>
    <x v="6"/>
    <x v="1"/>
    <x v="8"/>
    <s v="Tylosin"/>
    <n v="0.5298745791905225"/>
    <x v="1"/>
  </r>
  <r>
    <x v="0"/>
    <x v="2"/>
    <x v="6"/>
    <x v="1"/>
    <x v="8"/>
    <s v="Tylosin"/>
    <n v="0.5298745791905225"/>
    <x v="2"/>
  </r>
  <r>
    <x v="0"/>
    <x v="2"/>
    <x v="6"/>
    <x v="1"/>
    <x v="9"/>
    <s v="Tiamulin"/>
    <n v="9.0378786610027812E-3"/>
    <x v="0"/>
  </r>
  <r>
    <x v="0"/>
    <x v="2"/>
    <x v="6"/>
    <x v="1"/>
    <x v="9"/>
    <s v="Tiamulin"/>
    <n v="9.0378786610027812E-3"/>
    <x v="1"/>
  </r>
  <r>
    <x v="0"/>
    <x v="2"/>
    <x v="6"/>
    <x v="1"/>
    <x v="9"/>
    <s v="Tiamulin"/>
    <n v="9.0378786610027812E-3"/>
    <x v="2"/>
  </r>
  <r>
    <x v="0"/>
    <x v="2"/>
    <x v="6"/>
    <x v="2"/>
    <x v="4"/>
    <s v="Spectinomycin"/>
    <n v="16.817014421417248"/>
    <x v="0"/>
  </r>
  <r>
    <x v="0"/>
    <x v="2"/>
    <x v="6"/>
    <x v="2"/>
    <x v="4"/>
    <s v="Spectinomycin"/>
    <n v="16.817014421417248"/>
    <x v="1"/>
  </r>
  <r>
    <x v="0"/>
    <x v="2"/>
    <x v="6"/>
    <x v="2"/>
    <x v="4"/>
    <s v="Spectinomycin"/>
    <n v="16.817014421417248"/>
    <x v="2"/>
  </r>
  <r>
    <x v="0"/>
    <x v="2"/>
    <x v="6"/>
    <x v="2"/>
    <x v="10"/>
    <s v="Trimethoprim"/>
    <n v="4.0820374910806825"/>
    <x v="0"/>
  </r>
  <r>
    <x v="0"/>
    <x v="2"/>
    <x v="6"/>
    <x v="2"/>
    <x v="10"/>
    <s v="Trimethoprim"/>
    <n v="2.0410187455403412"/>
    <x v="1"/>
  </r>
  <r>
    <x v="0"/>
    <x v="2"/>
    <x v="6"/>
    <x v="2"/>
    <x v="10"/>
    <s v="Trimethoprim"/>
    <n v="2.0410187455403412"/>
    <x v="2"/>
  </r>
  <r>
    <x v="0"/>
    <x v="2"/>
    <x v="6"/>
    <x v="2"/>
    <x v="11"/>
    <s v="Amoxicillin"/>
    <n v="2.0724325388339331"/>
    <x v="0"/>
  </r>
  <r>
    <x v="0"/>
    <x v="2"/>
    <x v="6"/>
    <x v="2"/>
    <x v="11"/>
    <s v="Amoxicillin"/>
    <n v="2.0724325388339331"/>
    <x v="1"/>
  </r>
  <r>
    <x v="0"/>
    <x v="2"/>
    <x v="6"/>
    <x v="2"/>
    <x v="11"/>
    <s v="Amoxicillin"/>
    <n v="2.0724325388339331"/>
    <x v="2"/>
  </r>
  <r>
    <x v="0"/>
    <x v="2"/>
    <x v="6"/>
    <x v="2"/>
    <x v="11"/>
    <s v="Ampicillin"/>
    <n v="2.3564649134331705E-2"/>
    <x v="0"/>
  </r>
  <r>
    <x v="0"/>
    <x v="2"/>
    <x v="6"/>
    <x v="2"/>
    <x v="11"/>
    <s v="Ampicillin"/>
    <n v="2.3564649134331705E-2"/>
    <x v="1"/>
  </r>
  <r>
    <x v="0"/>
    <x v="2"/>
    <x v="6"/>
    <x v="2"/>
    <x v="11"/>
    <s v="Ampicillin"/>
    <n v="2.3564649134331705E-2"/>
    <x v="2"/>
  </r>
  <r>
    <x v="0"/>
    <x v="2"/>
    <x v="6"/>
    <x v="2"/>
    <x v="11"/>
    <s v="Benzylpenicillin"/>
    <n v="0.38267970589343442"/>
    <x v="0"/>
  </r>
  <r>
    <x v="0"/>
    <x v="2"/>
    <x v="6"/>
    <x v="2"/>
    <x v="11"/>
    <s v="Benzylpenicillin"/>
    <n v="0.38267970589343442"/>
    <x v="1"/>
  </r>
  <r>
    <x v="0"/>
    <x v="2"/>
    <x v="6"/>
    <x v="2"/>
    <x v="11"/>
    <s v="Benzylpenicillin"/>
    <n v="0.38267970589343442"/>
    <x v="2"/>
  </r>
  <r>
    <x v="0"/>
    <x v="2"/>
    <x v="6"/>
    <x v="2"/>
    <x v="11"/>
    <s v="Phenoxymethylpenicillin"/>
    <n v="8.7151269726755951E-2"/>
    <x v="0"/>
  </r>
  <r>
    <x v="0"/>
    <x v="2"/>
    <x v="6"/>
    <x v="2"/>
    <x v="11"/>
    <s v="Phenoxymethylpenicillin"/>
    <n v="8.7151269726755951E-2"/>
    <x v="1"/>
  </r>
  <r>
    <x v="0"/>
    <x v="2"/>
    <x v="6"/>
    <x v="2"/>
    <x v="11"/>
    <s v="Phenoxymethylpenicillin"/>
    <n v="8.7151269726755951E-2"/>
    <x v="2"/>
  </r>
  <r>
    <x v="0"/>
    <x v="2"/>
    <x v="6"/>
    <x v="2"/>
    <x v="12"/>
    <s v="Sulfaclozin"/>
    <n v="5.9016989697694162E-3"/>
    <x v="0"/>
  </r>
  <r>
    <x v="0"/>
    <x v="2"/>
    <x v="6"/>
    <x v="2"/>
    <x v="12"/>
    <s v="Sulfaclozin"/>
    <n v="5.9016989697694162E-3"/>
    <x v="1"/>
  </r>
  <r>
    <x v="0"/>
    <x v="2"/>
    <x v="6"/>
    <x v="2"/>
    <x v="12"/>
    <s v="Sulfaclozin"/>
    <n v="5.9016989697694162E-3"/>
    <x v="2"/>
  </r>
  <r>
    <x v="0"/>
    <x v="2"/>
    <x v="6"/>
    <x v="2"/>
    <x v="12"/>
    <s v="Sulfamethoxazol"/>
    <n v="4.0820374910806825"/>
    <x v="0"/>
  </r>
  <r>
    <x v="0"/>
    <x v="2"/>
    <x v="6"/>
    <x v="2"/>
    <x v="12"/>
    <s v="Sulfamethoxazol"/>
    <n v="2.0410187455403412"/>
    <x v="1"/>
  </r>
  <r>
    <x v="0"/>
    <x v="2"/>
    <x v="6"/>
    <x v="2"/>
    <x v="12"/>
    <s v="Sulfamethoxazol"/>
    <n v="2.0410187455403412"/>
    <x v="2"/>
  </r>
  <r>
    <x v="0"/>
    <x v="2"/>
    <x v="6"/>
    <x v="2"/>
    <x v="13"/>
    <s v="Doxycyclin"/>
    <n v="0.22188135296223432"/>
    <x v="0"/>
  </r>
  <r>
    <x v="0"/>
    <x v="2"/>
    <x v="6"/>
    <x v="2"/>
    <x v="13"/>
    <s v="Doxycyclin"/>
    <n v="0.22188135296223432"/>
    <x v="1"/>
  </r>
  <r>
    <x v="0"/>
    <x v="2"/>
    <x v="6"/>
    <x v="2"/>
    <x v="13"/>
    <s v="Doxycyclin"/>
    <n v="0.22188135296223432"/>
    <x v="2"/>
  </r>
  <r>
    <x v="0"/>
    <x v="2"/>
    <x v="7"/>
    <x v="0"/>
    <x v="2"/>
    <s v="Enrofloxacin"/>
    <n v="0.50769376725341064"/>
    <x v="0"/>
  </r>
  <r>
    <x v="0"/>
    <x v="2"/>
    <x v="7"/>
    <x v="0"/>
    <x v="2"/>
    <s v="Enrofloxacin"/>
    <n v="0.50769376725341064"/>
    <x v="1"/>
  </r>
  <r>
    <x v="0"/>
    <x v="2"/>
    <x v="7"/>
    <x v="0"/>
    <x v="2"/>
    <s v="Enrofloxacin"/>
    <n v="1.523081301760232"/>
    <x v="2"/>
  </r>
  <r>
    <x v="0"/>
    <x v="2"/>
    <x v="7"/>
    <x v="0"/>
    <x v="3"/>
    <s v="Colistin"/>
    <n v="4.6021440264668513E-2"/>
    <x v="0"/>
  </r>
  <r>
    <x v="0"/>
    <x v="2"/>
    <x v="7"/>
    <x v="0"/>
    <x v="3"/>
    <s v="Colistin"/>
    <n v="4.6021440264668513E-2"/>
    <x v="1"/>
  </r>
  <r>
    <x v="0"/>
    <x v="2"/>
    <x v="7"/>
    <x v="0"/>
    <x v="3"/>
    <s v="Colistin"/>
    <n v="0.13806432079400552"/>
    <x v="2"/>
  </r>
  <r>
    <x v="0"/>
    <x v="2"/>
    <x v="7"/>
    <x v="1"/>
    <x v="4"/>
    <s v="Neomycin"/>
    <n v="5.349235366366098E-2"/>
    <x v="0"/>
  </r>
  <r>
    <x v="0"/>
    <x v="2"/>
    <x v="7"/>
    <x v="1"/>
    <x v="4"/>
    <s v="Neomycin"/>
    <n v="5.349235366366098E-2"/>
    <x v="1"/>
  </r>
  <r>
    <x v="0"/>
    <x v="2"/>
    <x v="7"/>
    <x v="1"/>
    <x v="4"/>
    <s v="Neomycin"/>
    <n v="5.349235366366098E-2"/>
    <x v="2"/>
  </r>
  <r>
    <x v="0"/>
    <x v="2"/>
    <x v="7"/>
    <x v="1"/>
    <x v="8"/>
    <s v="Tylosin"/>
    <n v="1.5122912565174804"/>
    <x v="0"/>
  </r>
  <r>
    <x v="0"/>
    <x v="2"/>
    <x v="7"/>
    <x v="1"/>
    <x v="8"/>
    <s v="Tylosin"/>
    <n v="1.5122912565174804"/>
    <x v="1"/>
  </r>
  <r>
    <x v="0"/>
    <x v="2"/>
    <x v="7"/>
    <x v="1"/>
    <x v="8"/>
    <s v="Tylosin"/>
    <n v="1.5122912565174804"/>
    <x v="2"/>
  </r>
  <r>
    <x v="0"/>
    <x v="2"/>
    <x v="7"/>
    <x v="2"/>
    <x v="10"/>
    <s v="Trimethoprim"/>
    <n v="0.38003348979925267"/>
    <x v="0"/>
  </r>
  <r>
    <x v="0"/>
    <x v="2"/>
    <x v="7"/>
    <x v="2"/>
    <x v="10"/>
    <s v="Trimethoprim"/>
    <n v="0.19001674489962633"/>
    <x v="1"/>
  </r>
  <r>
    <x v="0"/>
    <x v="2"/>
    <x v="7"/>
    <x v="2"/>
    <x v="10"/>
    <s v="Trimethoprim"/>
    <n v="0.19001674489962633"/>
    <x v="2"/>
  </r>
  <r>
    <x v="0"/>
    <x v="2"/>
    <x v="7"/>
    <x v="2"/>
    <x v="11"/>
    <s v="Amoxicillin"/>
    <n v="0.6391073883153271"/>
    <x v="0"/>
  </r>
  <r>
    <x v="0"/>
    <x v="2"/>
    <x v="7"/>
    <x v="2"/>
    <x v="11"/>
    <s v="Amoxicillin"/>
    <n v="0.6391073883153271"/>
    <x v="1"/>
  </r>
  <r>
    <x v="0"/>
    <x v="2"/>
    <x v="7"/>
    <x v="2"/>
    <x v="11"/>
    <s v="Amoxicillin"/>
    <n v="0.6391073883153271"/>
    <x v="2"/>
  </r>
  <r>
    <x v="0"/>
    <x v="2"/>
    <x v="7"/>
    <x v="2"/>
    <x v="11"/>
    <s v="Benzylpenicillin"/>
    <n v="0.46586836148179789"/>
    <x v="0"/>
  </r>
  <r>
    <x v="0"/>
    <x v="2"/>
    <x v="7"/>
    <x v="2"/>
    <x v="11"/>
    <s v="Benzylpenicillin"/>
    <n v="0.46586836148179789"/>
    <x v="1"/>
  </r>
  <r>
    <x v="0"/>
    <x v="2"/>
    <x v="7"/>
    <x v="2"/>
    <x v="11"/>
    <s v="Benzylpenicillin"/>
    <n v="0.46586836148179789"/>
    <x v="2"/>
  </r>
  <r>
    <x v="0"/>
    <x v="2"/>
    <x v="7"/>
    <x v="2"/>
    <x v="11"/>
    <s v="Phenoxymethylpenicillin"/>
    <n v="0.16727271332050153"/>
    <x v="0"/>
  </r>
  <r>
    <x v="0"/>
    <x v="2"/>
    <x v="7"/>
    <x v="2"/>
    <x v="11"/>
    <s v="Phenoxymethylpenicillin"/>
    <n v="0.16727271332050153"/>
    <x v="1"/>
  </r>
  <r>
    <x v="0"/>
    <x v="2"/>
    <x v="7"/>
    <x v="2"/>
    <x v="11"/>
    <s v="Phenoxymethylpenicillin"/>
    <n v="0.16727271332050153"/>
    <x v="2"/>
  </r>
  <r>
    <x v="0"/>
    <x v="2"/>
    <x v="7"/>
    <x v="2"/>
    <x v="12"/>
    <s v="Sulfaclozin"/>
    <n v="7.7523394725533901E-3"/>
    <x v="0"/>
  </r>
  <r>
    <x v="0"/>
    <x v="2"/>
    <x v="7"/>
    <x v="2"/>
    <x v="12"/>
    <s v="Sulfaclozin"/>
    <n v="7.7523394725533901E-3"/>
    <x v="1"/>
  </r>
  <r>
    <x v="0"/>
    <x v="2"/>
    <x v="7"/>
    <x v="2"/>
    <x v="12"/>
    <s v="Sulfaclozin"/>
    <n v="7.7523394725533901E-3"/>
    <x v="2"/>
  </r>
  <r>
    <x v="0"/>
    <x v="2"/>
    <x v="7"/>
    <x v="2"/>
    <x v="12"/>
    <s v="Sulfamethoxazol"/>
    <n v="0.38003348979925267"/>
    <x v="0"/>
  </r>
  <r>
    <x v="0"/>
    <x v="2"/>
    <x v="7"/>
    <x v="2"/>
    <x v="12"/>
    <s v="Sulfamethoxazol"/>
    <n v="0.19001674489962633"/>
    <x v="1"/>
  </r>
  <r>
    <x v="0"/>
    <x v="2"/>
    <x v="7"/>
    <x v="2"/>
    <x v="12"/>
    <s v="Sulfamethoxazol"/>
    <n v="0.19001674489962633"/>
    <x v="2"/>
  </r>
  <r>
    <x v="0"/>
    <x v="2"/>
    <x v="8"/>
    <x v="0"/>
    <x v="3"/>
    <s v="Colistin"/>
    <n v="0.91002363288423893"/>
    <x v="0"/>
  </r>
  <r>
    <x v="0"/>
    <x v="2"/>
    <x v="8"/>
    <x v="0"/>
    <x v="3"/>
    <s v="Colistin"/>
    <n v="0.91002363288423893"/>
    <x v="1"/>
  </r>
  <r>
    <x v="0"/>
    <x v="2"/>
    <x v="8"/>
    <x v="0"/>
    <x v="3"/>
    <s v="Colistin"/>
    <n v="2.7300708986527171"/>
    <x v="2"/>
  </r>
  <r>
    <x v="0"/>
    <x v="2"/>
    <x v="8"/>
    <x v="1"/>
    <x v="4"/>
    <s v="Neomycin"/>
    <n v="0.1523225019489711"/>
    <x v="0"/>
  </r>
  <r>
    <x v="0"/>
    <x v="2"/>
    <x v="8"/>
    <x v="1"/>
    <x v="4"/>
    <s v="Neomycin"/>
    <n v="0.1523225019489711"/>
    <x v="1"/>
  </r>
  <r>
    <x v="0"/>
    <x v="2"/>
    <x v="8"/>
    <x v="1"/>
    <x v="4"/>
    <s v="Neomycin"/>
    <n v="0.1523225019489711"/>
    <x v="2"/>
  </r>
  <r>
    <x v="0"/>
    <x v="2"/>
    <x v="8"/>
    <x v="1"/>
    <x v="8"/>
    <s v="Tylosin"/>
    <n v="0.31148343102498416"/>
    <x v="0"/>
  </r>
  <r>
    <x v="0"/>
    <x v="2"/>
    <x v="8"/>
    <x v="1"/>
    <x v="8"/>
    <s v="Tylosin"/>
    <n v="0.31148343102498416"/>
    <x v="1"/>
  </r>
  <r>
    <x v="0"/>
    <x v="2"/>
    <x v="8"/>
    <x v="1"/>
    <x v="8"/>
    <s v="Tylosin"/>
    <n v="0.31148343102498416"/>
    <x v="2"/>
  </r>
  <r>
    <x v="0"/>
    <x v="2"/>
    <x v="8"/>
    <x v="1"/>
    <x v="9"/>
    <s v="Tiamulin"/>
    <n v="5.2739229959870688E-2"/>
    <x v="0"/>
  </r>
  <r>
    <x v="0"/>
    <x v="2"/>
    <x v="8"/>
    <x v="1"/>
    <x v="9"/>
    <s v="Tiamulin"/>
    <n v="5.2739229959870688E-2"/>
    <x v="1"/>
  </r>
  <r>
    <x v="0"/>
    <x v="2"/>
    <x v="8"/>
    <x v="1"/>
    <x v="9"/>
    <s v="Tiamulin"/>
    <n v="5.2739229959870688E-2"/>
    <x v="2"/>
  </r>
  <r>
    <x v="0"/>
    <x v="2"/>
    <x v="8"/>
    <x v="2"/>
    <x v="11"/>
    <s v="Phenoxymethylpenicillin"/>
    <n v="0.11760044481945878"/>
    <x v="0"/>
  </r>
  <r>
    <x v="0"/>
    <x v="2"/>
    <x v="8"/>
    <x v="2"/>
    <x v="11"/>
    <s v="Phenoxymethylpenicillin"/>
    <n v="0.11760044481945878"/>
    <x v="1"/>
  </r>
  <r>
    <x v="0"/>
    <x v="2"/>
    <x v="8"/>
    <x v="2"/>
    <x v="11"/>
    <s v="Phenoxymethylpenicillin"/>
    <n v="0.11760044481945878"/>
    <x v="2"/>
  </r>
  <r>
    <x v="0"/>
    <x v="3"/>
    <x v="9"/>
    <x v="0"/>
    <x v="2"/>
    <s v="Enrofloxacin"/>
    <n v="4.14481303442565"/>
    <x v="0"/>
  </r>
  <r>
    <x v="0"/>
    <x v="3"/>
    <x v="9"/>
    <x v="0"/>
    <x v="2"/>
    <s v="Enrofloxacin"/>
    <n v="4.14481303442565"/>
    <x v="1"/>
  </r>
  <r>
    <x v="0"/>
    <x v="3"/>
    <x v="9"/>
    <x v="0"/>
    <x v="2"/>
    <s v="Enrofloxacin"/>
    <n v="12.434439103276949"/>
    <x v="2"/>
  </r>
  <r>
    <x v="0"/>
    <x v="3"/>
    <x v="9"/>
    <x v="0"/>
    <x v="3"/>
    <s v="Colistin"/>
    <n v="3.5565237390504145"/>
    <x v="0"/>
  </r>
  <r>
    <x v="0"/>
    <x v="3"/>
    <x v="9"/>
    <x v="0"/>
    <x v="3"/>
    <s v="Colistin"/>
    <n v="3.5565237390504145"/>
    <x v="1"/>
  </r>
  <r>
    <x v="0"/>
    <x v="3"/>
    <x v="9"/>
    <x v="0"/>
    <x v="3"/>
    <s v="Colistin"/>
    <n v="10.669571217151242"/>
    <x v="2"/>
  </r>
  <r>
    <x v="0"/>
    <x v="3"/>
    <x v="9"/>
    <x v="1"/>
    <x v="4"/>
    <s v="Neomycin"/>
    <n v="0.61221909337627012"/>
    <x v="0"/>
  </r>
  <r>
    <x v="0"/>
    <x v="3"/>
    <x v="9"/>
    <x v="1"/>
    <x v="4"/>
    <s v="Neomycin"/>
    <n v="0.61221909337627012"/>
    <x v="1"/>
  </r>
  <r>
    <x v="0"/>
    <x v="3"/>
    <x v="9"/>
    <x v="1"/>
    <x v="4"/>
    <s v="Neomycin"/>
    <n v="0.61221909337627012"/>
    <x v="2"/>
  </r>
  <r>
    <x v="0"/>
    <x v="3"/>
    <x v="9"/>
    <x v="1"/>
    <x v="4"/>
    <s v="Paromomycin"/>
    <n v="0.56315976752145136"/>
    <x v="0"/>
  </r>
  <r>
    <x v="0"/>
    <x v="3"/>
    <x v="9"/>
    <x v="1"/>
    <x v="4"/>
    <s v="Paromomycin"/>
    <n v="0.56315976752145136"/>
    <x v="1"/>
  </r>
  <r>
    <x v="0"/>
    <x v="3"/>
    <x v="9"/>
    <x v="1"/>
    <x v="4"/>
    <s v="Paromomycin"/>
    <n v="0.56315976752145136"/>
    <x v="2"/>
  </r>
  <r>
    <x v="0"/>
    <x v="3"/>
    <x v="9"/>
    <x v="1"/>
    <x v="6"/>
    <s v="Florfenicol"/>
    <n v="0.26968049433010544"/>
    <x v="0"/>
  </r>
  <r>
    <x v="0"/>
    <x v="3"/>
    <x v="9"/>
    <x v="1"/>
    <x v="6"/>
    <s v="Florfenicol"/>
    <n v="0.26968049433010544"/>
    <x v="1"/>
  </r>
  <r>
    <x v="0"/>
    <x v="3"/>
    <x v="9"/>
    <x v="1"/>
    <x v="6"/>
    <s v="Florfenicol"/>
    <n v="0.26968049433010544"/>
    <x v="2"/>
  </r>
  <r>
    <x v="0"/>
    <x v="3"/>
    <x v="9"/>
    <x v="1"/>
    <x v="7"/>
    <s v="Lincomycin"/>
    <n v="1.238016904297087"/>
    <x v="0"/>
  </r>
  <r>
    <x v="0"/>
    <x v="3"/>
    <x v="9"/>
    <x v="1"/>
    <x v="7"/>
    <s v="Lincomycin"/>
    <n v="1.238016904297087"/>
    <x v="1"/>
  </r>
  <r>
    <x v="0"/>
    <x v="3"/>
    <x v="9"/>
    <x v="1"/>
    <x v="7"/>
    <s v="Lincomycin"/>
    <n v="1.238016904297087"/>
    <x v="2"/>
  </r>
  <r>
    <x v="0"/>
    <x v="3"/>
    <x v="9"/>
    <x v="1"/>
    <x v="8"/>
    <s v="Tilmicosin"/>
    <n v="1.7129592018706077E-2"/>
    <x v="0"/>
  </r>
  <r>
    <x v="0"/>
    <x v="3"/>
    <x v="9"/>
    <x v="1"/>
    <x v="8"/>
    <s v="Tilmicosin"/>
    <n v="1.7129592018706077E-2"/>
    <x v="1"/>
  </r>
  <r>
    <x v="0"/>
    <x v="3"/>
    <x v="9"/>
    <x v="1"/>
    <x v="8"/>
    <s v="Tilmicosin"/>
    <n v="1.7129592018706077E-2"/>
    <x v="2"/>
  </r>
  <r>
    <x v="0"/>
    <x v="3"/>
    <x v="9"/>
    <x v="1"/>
    <x v="8"/>
    <s v="Tylosin"/>
    <n v="3.76015097668428"/>
    <x v="0"/>
  </r>
  <r>
    <x v="0"/>
    <x v="3"/>
    <x v="9"/>
    <x v="1"/>
    <x v="8"/>
    <s v="Tylosin"/>
    <n v="3.76015097668428"/>
    <x v="1"/>
  </r>
  <r>
    <x v="0"/>
    <x v="3"/>
    <x v="9"/>
    <x v="1"/>
    <x v="8"/>
    <s v="Tylosin"/>
    <n v="3.76015097668428"/>
    <x v="2"/>
  </r>
  <r>
    <x v="0"/>
    <x v="3"/>
    <x v="9"/>
    <x v="1"/>
    <x v="9"/>
    <s v="Tiamulin"/>
    <n v="1.0735733893302626"/>
    <x v="0"/>
  </r>
  <r>
    <x v="0"/>
    <x v="3"/>
    <x v="9"/>
    <x v="1"/>
    <x v="9"/>
    <s v="Tiamulin"/>
    <n v="1.0735733893302626"/>
    <x v="1"/>
  </r>
  <r>
    <x v="0"/>
    <x v="3"/>
    <x v="9"/>
    <x v="1"/>
    <x v="9"/>
    <s v="Tiamulin"/>
    <n v="1.0735733893302626"/>
    <x v="2"/>
  </r>
  <r>
    <x v="0"/>
    <x v="3"/>
    <x v="9"/>
    <x v="2"/>
    <x v="4"/>
    <s v="Spectinomycin"/>
    <n v="0.81175773807070417"/>
    <x v="0"/>
  </r>
  <r>
    <x v="0"/>
    <x v="3"/>
    <x v="9"/>
    <x v="2"/>
    <x v="4"/>
    <s v="Spectinomycin"/>
    <n v="0.81175773807070417"/>
    <x v="1"/>
  </r>
  <r>
    <x v="0"/>
    <x v="3"/>
    <x v="9"/>
    <x v="2"/>
    <x v="4"/>
    <s v="Spectinomycin"/>
    <n v="0.81175773807070417"/>
    <x v="2"/>
  </r>
  <r>
    <x v="0"/>
    <x v="3"/>
    <x v="9"/>
    <x v="2"/>
    <x v="10"/>
    <s v="Trimethoprim"/>
    <n v="0.3474130226179839"/>
    <x v="0"/>
  </r>
  <r>
    <x v="0"/>
    <x v="3"/>
    <x v="9"/>
    <x v="2"/>
    <x v="10"/>
    <s v="Trimethoprim"/>
    <n v="0.17370651130899195"/>
    <x v="1"/>
  </r>
  <r>
    <x v="0"/>
    <x v="3"/>
    <x v="9"/>
    <x v="2"/>
    <x v="10"/>
    <s v="Trimethoprim"/>
    <n v="0.17370651130899195"/>
    <x v="2"/>
  </r>
  <r>
    <x v="0"/>
    <x v="3"/>
    <x v="9"/>
    <x v="2"/>
    <x v="11"/>
    <s v="Amoxicillin"/>
    <n v="8.3339040013550356"/>
    <x v="0"/>
  </r>
  <r>
    <x v="0"/>
    <x v="3"/>
    <x v="9"/>
    <x v="2"/>
    <x v="11"/>
    <s v="Amoxicillin"/>
    <n v="8.3339040013550356"/>
    <x v="1"/>
  </r>
  <r>
    <x v="0"/>
    <x v="3"/>
    <x v="9"/>
    <x v="2"/>
    <x v="11"/>
    <s v="Amoxicillin"/>
    <n v="8.3339040013550356"/>
    <x v="2"/>
  </r>
  <r>
    <x v="0"/>
    <x v="3"/>
    <x v="9"/>
    <x v="2"/>
    <x v="11"/>
    <s v="Ampicillin"/>
    <n v="3.8765749821942463E-3"/>
    <x v="0"/>
  </r>
  <r>
    <x v="0"/>
    <x v="3"/>
    <x v="9"/>
    <x v="2"/>
    <x v="11"/>
    <s v="Ampicillin"/>
    <n v="3.8765749821942463E-3"/>
    <x v="1"/>
  </r>
  <r>
    <x v="0"/>
    <x v="3"/>
    <x v="9"/>
    <x v="2"/>
    <x v="11"/>
    <s v="Ampicillin"/>
    <n v="3.8765749821942463E-3"/>
    <x v="2"/>
  </r>
  <r>
    <x v="0"/>
    <x v="3"/>
    <x v="9"/>
    <x v="2"/>
    <x v="11"/>
    <s v="Benzylpenicillin"/>
    <n v="14.3783849538691"/>
    <x v="0"/>
  </r>
  <r>
    <x v="0"/>
    <x v="3"/>
    <x v="9"/>
    <x v="2"/>
    <x v="11"/>
    <s v="Benzylpenicillin"/>
    <n v="14.3783849538691"/>
    <x v="1"/>
  </r>
  <r>
    <x v="0"/>
    <x v="3"/>
    <x v="9"/>
    <x v="2"/>
    <x v="11"/>
    <s v="Benzylpenicillin"/>
    <n v="14.3783849538691"/>
    <x v="2"/>
  </r>
  <r>
    <x v="0"/>
    <x v="3"/>
    <x v="9"/>
    <x v="2"/>
    <x v="11"/>
    <s v="Phenoxymethylpenicillin"/>
    <n v="5.4139041166286393E-2"/>
    <x v="0"/>
  </r>
  <r>
    <x v="0"/>
    <x v="3"/>
    <x v="9"/>
    <x v="2"/>
    <x v="11"/>
    <s v="Phenoxymethylpenicillin"/>
    <n v="5.4139041166286393E-2"/>
    <x v="1"/>
  </r>
  <r>
    <x v="0"/>
    <x v="3"/>
    <x v="9"/>
    <x v="2"/>
    <x v="11"/>
    <s v="Phenoxymethylpenicillin"/>
    <n v="5.4139041166286393E-2"/>
    <x v="2"/>
  </r>
  <r>
    <x v="0"/>
    <x v="3"/>
    <x v="9"/>
    <x v="2"/>
    <x v="12"/>
    <s v="Sulfaclozin"/>
    <n v="3.1435070742245945"/>
    <x v="0"/>
  </r>
  <r>
    <x v="0"/>
    <x v="3"/>
    <x v="9"/>
    <x v="2"/>
    <x v="12"/>
    <s v="Sulfaclozin"/>
    <n v="3.1435070742245945"/>
    <x v="1"/>
  </r>
  <r>
    <x v="0"/>
    <x v="3"/>
    <x v="9"/>
    <x v="2"/>
    <x v="12"/>
    <s v="Sulfaclozin"/>
    <n v="3.1435070742245945"/>
    <x v="2"/>
  </r>
  <r>
    <x v="0"/>
    <x v="3"/>
    <x v="9"/>
    <x v="2"/>
    <x v="12"/>
    <s v="Sulfadiazin"/>
    <n v="0.3199643707279311"/>
    <x v="0"/>
  </r>
  <r>
    <x v="0"/>
    <x v="3"/>
    <x v="9"/>
    <x v="2"/>
    <x v="12"/>
    <s v="Sulfadiazin"/>
    <n v="0.15998218536396555"/>
    <x v="1"/>
  </r>
  <r>
    <x v="0"/>
    <x v="3"/>
    <x v="9"/>
    <x v="2"/>
    <x v="12"/>
    <s v="Sulfadiazin"/>
    <n v="0.15998218536396555"/>
    <x v="2"/>
  </r>
  <r>
    <x v="0"/>
    <x v="3"/>
    <x v="9"/>
    <x v="2"/>
    <x v="12"/>
    <s v="Sulfadimidin"/>
    <n v="9.0436458604038455E-2"/>
    <x v="0"/>
  </r>
  <r>
    <x v="0"/>
    <x v="3"/>
    <x v="9"/>
    <x v="2"/>
    <x v="12"/>
    <s v="Sulfadimidin"/>
    <n v="9.0436458604038455E-2"/>
    <x v="1"/>
  </r>
  <r>
    <x v="0"/>
    <x v="3"/>
    <x v="9"/>
    <x v="2"/>
    <x v="12"/>
    <s v="Sulfadimidin"/>
    <n v="9.0436458604038455E-2"/>
    <x v="2"/>
  </r>
  <r>
    <x v="0"/>
    <x v="3"/>
    <x v="9"/>
    <x v="2"/>
    <x v="12"/>
    <s v="Sulfamethoxazol"/>
    <n v="2.744865189005281E-2"/>
    <x v="0"/>
  </r>
  <r>
    <x v="0"/>
    <x v="3"/>
    <x v="9"/>
    <x v="2"/>
    <x v="12"/>
    <s v="Sulfamethoxazol"/>
    <n v="1.3724325945026405E-2"/>
    <x v="1"/>
  </r>
  <r>
    <x v="0"/>
    <x v="3"/>
    <x v="9"/>
    <x v="2"/>
    <x v="12"/>
    <s v="Sulfamethoxazol"/>
    <n v="1.3724325945026405E-2"/>
    <x v="2"/>
  </r>
  <r>
    <x v="0"/>
    <x v="3"/>
    <x v="9"/>
    <x v="2"/>
    <x v="13"/>
    <s v="Doxycyclin"/>
    <n v="2.9885404208986257"/>
    <x v="0"/>
  </r>
  <r>
    <x v="0"/>
    <x v="3"/>
    <x v="9"/>
    <x v="2"/>
    <x v="13"/>
    <s v="Doxycyclin"/>
    <n v="2.9885404208986257"/>
    <x v="1"/>
  </r>
  <r>
    <x v="0"/>
    <x v="3"/>
    <x v="9"/>
    <x v="2"/>
    <x v="13"/>
    <s v="Doxycyclin"/>
    <n v="2.9885404208986257"/>
    <x v="2"/>
  </r>
  <r>
    <x v="0"/>
    <x v="3"/>
    <x v="9"/>
    <x v="2"/>
    <x v="13"/>
    <s v="Oxytetracyclin"/>
    <n v="0.2314325685270455"/>
    <x v="0"/>
  </r>
  <r>
    <x v="0"/>
    <x v="3"/>
    <x v="9"/>
    <x v="2"/>
    <x v="13"/>
    <s v="Oxytetracyclin"/>
    <n v="0.2314325685270455"/>
    <x v="1"/>
  </r>
  <r>
    <x v="0"/>
    <x v="3"/>
    <x v="9"/>
    <x v="2"/>
    <x v="13"/>
    <s v="Oxytetracyclin"/>
    <n v="0.2314325685270455"/>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7EE318-6C06-44B6-A45D-B3C7E1FA6F21}" name="PivotTable1" cacheId="0" applyNumberFormats="0" applyBorderFormats="0" applyFontFormats="0" applyPatternFormats="0" applyAlignmentFormats="0" applyWidthHeightFormats="1" dataCaption="Values" updatedVersion="7" minRefreshableVersion="3" itemPrintTitles="1" createdVersion="7" indent="0" outline="1" outlineData="1" multipleFieldFilters="0" chartFormat="13">
  <location ref="B60:Q102" firstHeaderRow="1" firstDataRow="2" firstDataCol="1" rowPageCount="1" colPageCount="1"/>
  <pivotFields count="8">
    <pivotField showAll="0"/>
    <pivotField axis="axisRow" showAll="0">
      <items count="6">
        <item x="3"/>
        <item x="2"/>
        <item x="1"/>
        <item x="0"/>
        <item m="1" x="4"/>
        <item t="default"/>
      </items>
    </pivotField>
    <pivotField axis="axisRow" showAll="0">
      <items count="22">
        <item x="11"/>
        <item x="10"/>
        <item x="9"/>
        <item x="16"/>
        <item x="14"/>
        <item x="13"/>
        <item x="12"/>
        <item x="19"/>
        <item x="17"/>
        <item x="5"/>
        <item x="4"/>
        <item x="3"/>
        <item x="2"/>
        <item x="8"/>
        <item x="1"/>
        <item x="0"/>
        <item x="7"/>
        <item x="6"/>
        <item x="15"/>
        <item x="18"/>
        <item m="1" x="20"/>
        <item t="default"/>
      </items>
    </pivotField>
    <pivotField axis="axisRow" showAll="0">
      <items count="4">
        <item x="0"/>
        <item x="1"/>
        <item m="1" x="2"/>
        <item t="default"/>
      </items>
    </pivotField>
    <pivotField axis="axisPage" multipleItemSelectionAllowed="1" showAll="0">
      <items count="5">
        <item x="0"/>
        <item x="1"/>
        <item x="2"/>
        <item m="1" x="3"/>
        <item t="default"/>
      </items>
    </pivotField>
    <pivotField axis="axisCol" showAll="0">
      <items count="16">
        <item x="4"/>
        <item x="5"/>
        <item x="0"/>
        <item x="1"/>
        <item x="6"/>
        <item x="2"/>
        <item x="9"/>
        <item x="7"/>
        <item x="8"/>
        <item x="10"/>
        <item x="13"/>
        <item x="3"/>
        <item x="11"/>
        <item x="12"/>
        <item m="1" x="14"/>
        <item t="default"/>
      </items>
    </pivotField>
    <pivotField showAll="0"/>
    <pivotField dataField="1" showAll="0"/>
  </pivotFields>
  <rowFields count="3">
    <field x="3"/>
    <field x="1"/>
    <field x="2"/>
  </rowFields>
  <rowItems count="41">
    <i>
      <x/>
    </i>
    <i r="1">
      <x/>
    </i>
    <i r="2">
      <x v="7"/>
    </i>
    <i r="2">
      <x v="8"/>
    </i>
    <i r="2">
      <x v="19"/>
    </i>
    <i r="1">
      <x v="1"/>
    </i>
    <i r="2">
      <x v="3"/>
    </i>
    <i r="2">
      <x v="4"/>
    </i>
    <i r="2">
      <x v="5"/>
    </i>
    <i r="2">
      <x v="6"/>
    </i>
    <i r="2">
      <x v="18"/>
    </i>
    <i r="1">
      <x v="2"/>
    </i>
    <i r="2">
      <x/>
    </i>
    <i r="2">
      <x v="1"/>
    </i>
    <i r="2">
      <x v="2"/>
    </i>
    <i r="2">
      <x v="13"/>
    </i>
    <i r="2">
      <x v="16"/>
    </i>
    <i r="2">
      <x v="17"/>
    </i>
    <i r="1">
      <x v="3"/>
    </i>
    <i r="2">
      <x v="9"/>
    </i>
    <i r="2">
      <x v="10"/>
    </i>
    <i r="2">
      <x v="11"/>
    </i>
    <i r="2">
      <x v="12"/>
    </i>
    <i r="2">
      <x v="14"/>
    </i>
    <i r="2">
      <x v="15"/>
    </i>
    <i>
      <x v="1"/>
    </i>
    <i r="1">
      <x/>
    </i>
    <i r="2">
      <x v="8"/>
    </i>
    <i r="1">
      <x v="1"/>
    </i>
    <i r="2">
      <x v="4"/>
    </i>
    <i r="2">
      <x v="5"/>
    </i>
    <i r="2">
      <x v="6"/>
    </i>
    <i r="1">
      <x v="2"/>
    </i>
    <i r="2">
      <x v="2"/>
    </i>
    <i r="2">
      <x v="13"/>
    </i>
    <i r="2">
      <x v="16"/>
    </i>
    <i r="2">
      <x v="17"/>
    </i>
    <i r="1">
      <x v="3"/>
    </i>
    <i r="2">
      <x v="11"/>
    </i>
    <i r="2">
      <x v="14"/>
    </i>
    <i t="grand">
      <x/>
    </i>
  </rowItems>
  <colFields count="1">
    <field x="5"/>
  </colFields>
  <colItems count="15">
    <i>
      <x/>
    </i>
    <i>
      <x v="1"/>
    </i>
    <i>
      <x v="2"/>
    </i>
    <i>
      <x v="3"/>
    </i>
    <i>
      <x v="4"/>
    </i>
    <i>
      <x v="5"/>
    </i>
    <i>
      <x v="6"/>
    </i>
    <i>
      <x v="7"/>
    </i>
    <i>
      <x v="8"/>
    </i>
    <i>
      <x v="9"/>
    </i>
    <i>
      <x v="10"/>
    </i>
    <i>
      <x v="11"/>
    </i>
    <i>
      <x v="12"/>
    </i>
    <i>
      <x v="13"/>
    </i>
    <i t="grand">
      <x/>
    </i>
  </colItems>
  <pageFields count="1">
    <pageField fld="4" hier="-1"/>
  </pageFields>
  <dataFields count="1">
    <dataField name="Sum of Verbrauchsmenge" fld="7" baseField="2" baseItem="0" numFmtId="168"/>
  </dataFields>
  <chartFormats count="60">
    <chartFormat chart="0" format="14" series="1">
      <pivotArea type="data" outline="0" fieldPosition="0">
        <references count="1">
          <reference field="4294967294" count="1" selected="0">
            <x v="0"/>
          </reference>
        </references>
      </pivotArea>
    </chartFormat>
    <chartFormat chart="0" format="18" series="1">
      <pivotArea type="data" outline="0" fieldPosition="0">
        <references count="2">
          <reference field="4294967294" count="1" selected="0">
            <x v="0"/>
          </reference>
          <reference field="5" count="1" selected="0">
            <x v="4"/>
          </reference>
        </references>
      </pivotArea>
    </chartFormat>
    <chartFormat chart="0" format="19" series="1">
      <pivotArea type="data" outline="0" fieldPosition="0">
        <references count="2">
          <reference field="4294967294" count="1" selected="0">
            <x v="0"/>
          </reference>
          <reference field="5" count="1" selected="0">
            <x v="5"/>
          </reference>
        </references>
      </pivotArea>
    </chartFormat>
    <chartFormat chart="0" format="21" series="1">
      <pivotArea type="data" outline="0" fieldPosition="0">
        <references count="2">
          <reference field="4294967294" count="1" selected="0">
            <x v="0"/>
          </reference>
          <reference field="5" count="1" selected="0">
            <x v="7"/>
          </reference>
        </references>
      </pivotArea>
    </chartFormat>
    <chartFormat chart="0" format="22" series="1">
      <pivotArea type="data" outline="0" fieldPosition="0">
        <references count="2">
          <reference field="4294967294" count="1" selected="0">
            <x v="0"/>
          </reference>
          <reference field="5" count="1" selected="0">
            <x v="8"/>
          </reference>
        </references>
      </pivotArea>
    </chartFormat>
    <chartFormat chart="0" format="23" series="1">
      <pivotArea type="data" outline="0" fieldPosition="0">
        <references count="2">
          <reference field="4294967294" count="1" selected="0">
            <x v="0"/>
          </reference>
          <reference field="5" count="1" selected="0">
            <x v="9"/>
          </reference>
        </references>
      </pivotArea>
    </chartFormat>
    <chartFormat chart="0" format="24" series="1">
      <pivotArea type="data" outline="0" fieldPosition="0">
        <references count="2">
          <reference field="4294967294" count="1" selected="0">
            <x v="0"/>
          </reference>
          <reference field="5" count="1" selected="0">
            <x v="10"/>
          </reference>
        </references>
      </pivotArea>
    </chartFormat>
    <chartFormat chart="0" format="26" series="1">
      <pivotArea type="data" outline="0" fieldPosition="0">
        <references count="2">
          <reference field="4294967294" count="1" selected="0">
            <x v="0"/>
          </reference>
          <reference field="5" count="1" selected="0">
            <x v="12"/>
          </reference>
        </references>
      </pivotArea>
    </chartFormat>
    <chartFormat chart="0" format="27" series="1">
      <pivotArea type="data" outline="0" fieldPosition="0">
        <references count="2">
          <reference field="4294967294" count="1" selected="0">
            <x v="0"/>
          </reference>
          <reference field="5" count="1" selected="0">
            <x v="13"/>
          </reference>
        </references>
      </pivotArea>
    </chartFormat>
    <chartFormat chart="0" format="28" series="1">
      <pivotArea type="data" outline="0" fieldPosition="0">
        <references count="2">
          <reference field="4294967294" count="1" selected="0">
            <x v="0"/>
          </reference>
          <reference field="5" count="1" selected="0">
            <x v="0"/>
          </reference>
        </references>
      </pivotArea>
    </chartFormat>
    <chartFormat chart="6" format="43" series="1">
      <pivotArea type="data" outline="0" fieldPosition="0">
        <references count="2">
          <reference field="4294967294" count="1" selected="0">
            <x v="0"/>
          </reference>
          <reference field="5" count="1" selected="0">
            <x v="0"/>
          </reference>
        </references>
      </pivotArea>
    </chartFormat>
    <chartFormat chart="6" format="47" series="1">
      <pivotArea type="data" outline="0" fieldPosition="0">
        <references count="2">
          <reference field="4294967294" count="1" selected="0">
            <x v="0"/>
          </reference>
          <reference field="5" count="1" selected="0">
            <x v="4"/>
          </reference>
        </references>
      </pivotArea>
    </chartFormat>
    <chartFormat chart="6" format="48" series="1">
      <pivotArea type="data" outline="0" fieldPosition="0">
        <references count="2">
          <reference field="4294967294" count="1" selected="0">
            <x v="0"/>
          </reference>
          <reference field="5" count="1" selected="0">
            <x v="5"/>
          </reference>
        </references>
      </pivotArea>
    </chartFormat>
    <chartFormat chart="6" format="50" series="1">
      <pivotArea type="data" outline="0" fieldPosition="0">
        <references count="2">
          <reference field="4294967294" count="1" selected="0">
            <x v="0"/>
          </reference>
          <reference field="5" count="1" selected="0">
            <x v="7"/>
          </reference>
        </references>
      </pivotArea>
    </chartFormat>
    <chartFormat chart="6" format="51" series="1">
      <pivotArea type="data" outline="0" fieldPosition="0">
        <references count="2">
          <reference field="4294967294" count="1" selected="0">
            <x v="0"/>
          </reference>
          <reference field="5" count="1" selected="0">
            <x v="8"/>
          </reference>
        </references>
      </pivotArea>
    </chartFormat>
    <chartFormat chart="6" format="52" series="1">
      <pivotArea type="data" outline="0" fieldPosition="0">
        <references count="2">
          <reference field="4294967294" count="1" selected="0">
            <x v="0"/>
          </reference>
          <reference field="5" count="1" selected="0">
            <x v="9"/>
          </reference>
        </references>
      </pivotArea>
    </chartFormat>
    <chartFormat chart="6" format="53" series="1">
      <pivotArea type="data" outline="0" fieldPosition="0">
        <references count="2">
          <reference field="4294967294" count="1" selected="0">
            <x v="0"/>
          </reference>
          <reference field="5" count="1" selected="0">
            <x v="10"/>
          </reference>
        </references>
      </pivotArea>
    </chartFormat>
    <chartFormat chart="6" format="55" series="1">
      <pivotArea type="data" outline="0" fieldPosition="0">
        <references count="2">
          <reference field="4294967294" count="1" selected="0">
            <x v="0"/>
          </reference>
          <reference field="5" count="1" selected="0">
            <x v="12"/>
          </reference>
        </references>
      </pivotArea>
    </chartFormat>
    <chartFormat chart="6" format="56" series="1">
      <pivotArea type="data" outline="0" fieldPosition="0">
        <references count="2">
          <reference field="4294967294" count="1" selected="0">
            <x v="0"/>
          </reference>
          <reference field="5" count="1" selected="0">
            <x v="13"/>
          </reference>
        </references>
      </pivotArea>
    </chartFormat>
    <chartFormat chart="6" format="57" series="1">
      <pivotArea type="data" outline="0" fieldPosition="0">
        <references count="1">
          <reference field="4294967294" count="1" selected="0">
            <x v="0"/>
          </reference>
        </references>
      </pivotArea>
    </chartFormat>
    <chartFormat chart="0" format="29" series="1">
      <pivotArea type="data" outline="0" fieldPosition="0">
        <references count="2">
          <reference field="4294967294" count="1" selected="0">
            <x v="0"/>
          </reference>
          <reference field="5" count="1" selected="0">
            <x v="14"/>
          </reference>
        </references>
      </pivotArea>
    </chartFormat>
    <chartFormat chart="0" format="30" series="1">
      <pivotArea type="data" outline="0" fieldPosition="0">
        <references count="2">
          <reference field="4294967294" count="1" selected="0">
            <x v="0"/>
          </reference>
          <reference field="5" count="1" selected="0">
            <x v="2"/>
          </reference>
        </references>
      </pivotArea>
    </chartFormat>
    <chartFormat chart="0" format="31" series="1">
      <pivotArea type="data" outline="0" fieldPosition="0">
        <references count="2">
          <reference field="4294967294" count="1" selected="0">
            <x v="0"/>
          </reference>
          <reference field="5" count="1" selected="0">
            <x v="3"/>
          </reference>
        </references>
      </pivotArea>
    </chartFormat>
    <chartFormat chart="0" format="32" series="1">
      <pivotArea type="data" outline="0" fieldPosition="0">
        <references count="2">
          <reference field="4294967294" count="1" selected="0">
            <x v="0"/>
          </reference>
          <reference field="5" count="1" selected="0">
            <x v="11"/>
          </reference>
        </references>
      </pivotArea>
    </chartFormat>
    <chartFormat chart="0" format="33" series="1">
      <pivotArea type="data" outline="0" fieldPosition="0">
        <references count="2">
          <reference field="4294967294" count="1" selected="0">
            <x v="0"/>
          </reference>
          <reference field="5" count="1" selected="0">
            <x v="1"/>
          </reference>
        </references>
      </pivotArea>
    </chartFormat>
    <chartFormat chart="0" format="34" series="1">
      <pivotArea type="data" outline="0" fieldPosition="0">
        <references count="2">
          <reference field="4294967294" count="1" selected="0">
            <x v="0"/>
          </reference>
          <reference field="5" count="1" selected="0">
            <x v="6"/>
          </reference>
        </references>
      </pivotArea>
    </chartFormat>
    <chartFormat chart="6" format="58" series="1">
      <pivotArea type="data" outline="0" fieldPosition="0">
        <references count="2">
          <reference field="4294967294" count="1" selected="0">
            <x v="0"/>
          </reference>
          <reference field="5" count="1" selected="0">
            <x v="14"/>
          </reference>
        </references>
      </pivotArea>
    </chartFormat>
    <chartFormat chart="6" format="59" series="1">
      <pivotArea type="data" outline="0" fieldPosition="0">
        <references count="2">
          <reference field="4294967294" count="1" selected="0">
            <x v="0"/>
          </reference>
          <reference field="5" count="1" selected="0">
            <x v="2"/>
          </reference>
        </references>
      </pivotArea>
    </chartFormat>
    <chartFormat chart="6" format="60" series="1">
      <pivotArea type="data" outline="0" fieldPosition="0">
        <references count="2">
          <reference field="4294967294" count="1" selected="0">
            <x v="0"/>
          </reference>
          <reference field="5" count="1" selected="0">
            <x v="3"/>
          </reference>
        </references>
      </pivotArea>
    </chartFormat>
    <chartFormat chart="6" format="61" series="1">
      <pivotArea type="data" outline="0" fieldPosition="0">
        <references count="2">
          <reference field="4294967294" count="1" selected="0">
            <x v="0"/>
          </reference>
          <reference field="5" count="1" selected="0">
            <x v="11"/>
          </reference>
        </references>
      </pivotArea>
    </chartFormat>
    <chartFormat chart="6" format="62" series="1">
      <pivotArea type="data" outline="0" fieldPosition="0">
        <references count="2">
          <reference field="4294967294" count="1" selected="0">
            <x v="0"/>
          </reference>
          <reference field="5" count="1" selected="0">
            <x v="1"/>
          </reference>
        </references>
      </pivotArea>
    </chartFormat>
    <chartFormat chart="6" format="63" series="1">
      <pivotArea type="data" outline="0" fieldPosition="0">
        <references count="2">
          <reference field="4294967294" count="1" selected="0">
            <x v="0"/>
          </reference>
          <reference field="5" count="1" selected="0">
            <x v="6"/>
          </reference>
        </references>
      </pivotArea>
    </chartFormat>
    <chartFormat chart="7" format="35" series="1">
      <pivotArea type="data" outline="0" fieldPosition="0">
        <references count="2">
          <reference field="4294967294" count="1" selected="0">
            <x v="0"/>
          </reference>
          <reference field="5" count="1" selected="0">
            <x v="0"/>
          </reference>
        </references>
      </pivotArea>
    </chartFormat>
    <chartFormat chart="7" format="36" series="1">
      <pivotArea type="data" outline="0" fieldPosition="0">
        <references count="2">
          <reference field="4294967294" count="1" selected="0">
            <x v="0"/>
          </reference>
          <reference field="5" count="1" selected="0">
            <x v="1"/>
          </reference>
        </references>
      </pivotArea>
    </chartFormat>
    <chartFormat chart="7" format="37" series="1">
      <pivotArea type="data" outline="0" fieldPosition="0">
        <references count="2">
          <reference field="4294967294" count="1" selected="0">
            <x v="0"/>
          </reference>
          <reference field="5" count="1" selected="0">
            <x v="2"/>
          </reference>
        </references>
      </pivotArea>
    </chartFormat>
    <chartFormat chart="7" format="38" series="1">
      <pivotArea type="data" outline="0" fieldPosition="0">
        <references count="2">
          <reference field="4294967294" count="1" selected="0">
            <x v="0"/>
          </reference>
          <reference field="5" count="1" selected="0">
            <x v="3"/>
          </reference>
        </references>
      </pivotArea>
    </chartFormat>
    <chartFormat chart="7" format="39" series="1">
      <pivotArea type="data" outline="0" fieldPosition="0">
        <references count="2">
          <reference field="4294967294" count="1" selected="0">
            <x v="0"/>
          </reference>
          <reference field="5" count="1" selected="0">
            <x v="4"/>
          </reference>
        </references>
      </pivotArea>
    </chartFormat>
    <chartFormat chart="7" format="40" series="1">
      <pivotArea type="data" outline="0" fieldPosition="0">
        <references count="2">
          <reference field="4294967294" count="1" selected="0">
            <x v="0"/>
          </reference>
          <reference field="5" count="1" selected="0">
            <x v="5"/>
          </reference>
        </references>
      </pivotArea>
    </chartFormat>
    <chartFormat chart="7" format="41" series="1">
      <pivotArea type="data" outline="0" fieldPosition="0">
        <references count="2">
          <reference field="4294967294" count="1" selected="0">
            <x v="0"/>
          </reference>
          <reference field="5" count="1" selected="0">
            <x v="6"/>
          </reference>
        </references>
      </pivotArea>
    </chartFormat>
    <chartFormat chart="7" format="42" series="1">
      <pivotArea type="data" outline="0" fieldPosition="0">
        <references count="2">
          <reference field="4294967294" count="1" selected="0">
            <x v="0"/>
          </reference>
          <reference field="5" count="1" selected="0">
            <x v="7"/>
          </reference>
        </references>
      </pivotArea>
    </chartFormat>
    <chartFormat chart="7" format="43" series="1">
      <pivotArea type="data" outline="0" fieldPosition="0">
        <references count="2">
          <reference field="4294967294" count="1" selected="0">
            <x v="0"/>
          </reference>
          <reference field="5" count="1" selected="0">
            <x v="8"/>
          </reference>
        </references>
      </pivotArea>
    </chartFormat>
    <chartFormat chart="7" format="44" series="1">
      <pivotArea type="data" outline="0" fieldPosition="0">
        <references count="2">
          <reference field="4294967294" count="1" selected="0">
            <x v="0"/>
          </reference>
          <reference field="5" count="1" selected="0">
            <x v="9"/>
          </reference>
        </references>
      </pivotArea>
    </chartFormat>
    <chartFormat chart="7" format="45" series="1">
      <pivotArea type="data" outline="0" fieldPosition="0">
        <references count="2">
          <reference field="4294967294" count="1" selected="0">
            <x v="0"/>
          </reference>
          <reference field="5" count="1" selected="0">
            <x v="10"/>
          </reference>
        </references>
      </pivotArea>
    </chartFormat>
    <chartFormat chart="7" format="46" series="1">
      <pivotArea type="data" outline="0" fieldPosition="0">
        <references count="2">
          <reference field="4294967294" count="1" selected="0">
            <x v="0"/>
          </reference>
          <reference field="5" count="1" selected="0">
            <x v="11"/>
          </reference>
        </references>
      </pivotArea>
    </chartFormat>
    <chartFormat chart="7" format="47" series="1">
      <pivotArea type="data" outline="0" fieldPosition="0">
        <references count="2">
          <reference field="4294967294" count="1" selected="0">
            <x v="0"/>
          </reference>
          <reference field="5" count="1" selected="0">
            <x v="12"/>
          </reference>
        </references>
      </pivotArea>
    </chartFormat>
    <chartFormat chart="7" format="48" series="1">
      <pivotArea type="data" outline="0" fieldPosition="0">
        <references count="2">
          <reference field="4294967294" count="1" selected="0">
            <x v="0"/>
          </reference>
          <reference field="5" count="1" selected="0">
            <x v="13"/>
          </reference>
        </references>
      </pivotArea>
    </chartFormat>
    <chartFormat chart="8" format="64" series="1">
      <pivotArea type="data" outline="0" fieldPosition="0">
        <references count="2">
          <reference field="4294967294" count="1" selected="0">
            <x v="0"/>
          </reference>
          <reference field="5" count="1" selected="0">
            <x v="0"/>
          </reference>
        </references>
      </pivotArea>
    </chartFormat>
    <chartFormat chart="8" format="65" series="1">
      <pivotArea type="data" outline="0" fieldPosition="0">
        <references count="2">
          <reference field="4294967294" count="1" selected="0">
            <x v="0"/>
          </reference>
          <reference field="5" count="1" selected="0">
            <x v="1"/>
          </reference>
        </references>
      </pivotArea>
    </chartFormat>
    <chartFormat chart="8" format="66" series="1">
      <pivotArea type="data" outline="0" fieldPosition="0">
        <references count="2">
          <reference field="4294967294" count="1" selected="0">
            <x v="0"/>
          </reference>
          <reference field="5" count="1" selected="0">
            <x v="2"/>
          </reference>
        </references>
      </pivotArea>
    </chartFormat>
    <chartFormat chart="8" format="67" series="1">
      <pivotArea type="data" outline="0" fieldPosition="0">
        <references count="2">
          <reference field="4294967294" count="1" selected="0">
            <x v="0"/>
          </reference>
          <reference field="5" count="1" selected="0">
            <x v="3"/>
          </reference>
        </references>
      </pivotArea>
    </chartFormat>
    <chartFormat chart="8" format="68" series="1">
      <pivotArea type="data" outline="0" fieldPosition="0">
        <references count="2">
          <reference field="4294967294" count="1" selected="0">
            <x v="0"/>
          </reference>
          <reference field="5" count="1" selected="0">
            <x v="4"/>
          </reference>
        </references>
      </pivotArea>
    </chartFormat>
    <chartFormat chart="8" format="69" series="1">
      <pivotArea type="data" outline="0" fieldPosition="0">
        <references count="2">
          <reference field="4294967294" count="1" selected="0">
            <x v="0"/>
          </reference>
          <reference field="5" count="1" selected="0">
            <x v="5"/>
          </reference>
        </references>
      </pivotArea>
    </chartFormat>
    <chartFormat chart="8" format="70" series="1">
      <pivotArea type="data" outline="0" fieldPosition="0">
        <references count="2">
          <reference field="4294967294" count="1" selected="0">
            <x v="0"/>
          </reference>
          <reference field="5" count="1" selected="0">
            <x v="6"/>
          </reference>
        </references>
      </pivotArea>
    </chartFormat>
    <chartFormat chart="8" format="71" series="1">
      <pivotArea type="data" outline="0" fieldPosition="0">
        <references count="2">
          <reference field="4294967294" count="1" selected="0">
            <x v="0"/>
          </reference>
          <reference field="5" count="1" selected="0">
            <x v="7"/>
          </reference>
        </references>
      </pivotArea>
    </chartFormat>
    <chartFormat chart="8" format="72" series="1">
      <pivotArea type="data" outline="0" fieldPosition="0">
        <references count="2">
          <reference field="4294967294" count="1" selected="0">
            <x v="0"/>
          </reference>
          <reference field="5" count="1" selected="0">
            <x v="8"/>
          </reference>
        </references>
      </pivotArea>
    </chartFormat>
    <chartFormat chart="8" format="73" series="1">
      <pivotArea type="data" outline="0" fieldPosition="0">
        <references count="2">
          <reference field="4294967294" count="1" selected="0">
            <x v="0"/>
          </reference>
          <reference field="5" count="1" selected="0">
            <x v="9"/>
          </reference>
        </references>
      </pivotArea>
    </chartFormat>
    <chartFormat chart="8" format="74" series="1">
      <pivotArea type="data" outline="0" fieldPosition="0">
        <references count="2">
          <reference field="4294967294" count="1" selected="0">
            <x v="0"/>
          </reference>
          <reference field="5" count="1" selected="0">
            <x v="10"/>
          </reference>
        </references>
      </pivotArea>
    </chartFormat>
    <chartFormat chart="8" format="75" series="1">
      <pivotArea type="data" outline="0" fieldPosition="0">
        <references count="2">
          <reference field="4294967294" count="1" selected="0">
            <x v="0"/>
          </reference>
          <reference field="5" count="1" selected="0">
            <x v="11"/>
          </reference>
        </references>
      </pivotArea>
    </chartFormat>
    <chartFormat chart="8" format="76" series="1">
      <pivotArea type="data" outline="0" fieldPosition="0">
        <references count="2">
          <reference field="4294967294" count="1" selected="0">
            <x v="0"/>
          </reference>
          <reference field="5" count="1" selected="0">
            <x v="12"/>
          </reference>
        </references>
      </pivotArea>
    </chartFormat>
    <chartFormat chart="8" format="77" series="1">
      <pivotArea type="data" outline="0" fieldPosition="0">
        <references count="2">
          <reference field="4294967294" count="1" selected="0">
            <x v="0"/>
          </reference>
          <reference field="5"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F5F8EAF-0E40-431A-B559-552C22F1610D}" name="PivotTable1" cacheId="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C8" firstHeaderRow="0" firstDataRow="1" firstDataCol="1"/>
  <pivotFields count="13">
    <pivotField showAll="0"/>
    <pivotField showAll="0"/>
    <pivotField showAll="0"/>
    <pivotField showAll="0"/>
    <pivotField showAll="0"/>
    <pivotField showAll="0"/>
    <pivotField axis="axisRow" showAll="0">
      <items count="5">
        <item x="0"/>
        <item x="1"/>
        <item x="2"/>
        <item x="3"/>
        <item t="default"/>
      </items>
    </pivotField>
    <pivotField showAll="0"/>
    <pivotField showAll="0"/>
    <pivotField showAll="0"/>
    <pivotField showAll="0"/>
    <pivotField showAll="0"/>
    <pivotField dataField="1" showAll="0"/>
  </pivotFields>
  <rowFields count="1">
    <field x="6"/>
  </rowFields>
  <rowItems count="5">
    <i>
      <x/>
    </i>
    <i>
      <x v="1"/>
    </i>
    <i>
      <x v="2"/>
    </i>
    <i>
      <x v="3"/>
    </i>
    <i t="grand">
      <x/>
    </i>
  </rowItems>
  <colFields count="1">
    <field x="-2"/>
  </colFields>
  <colItems count="2">
    <i>
      <x/>
    </i>
    <i i="1">
      <x v="1"/>
    </i>
  </colItems>
  <dataFields count="2">
    <dataField name="Sum of VM [t]" fld="12" baseField="6" baseItem="0" numFmtId="176"/>
    <dataField name="Sum of VM [t]2" fld="12" showDataAs="percentOfTotal" baseField="6" baseItem="0" numFmtId="17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B052784-809B-4E73-A13B-658017507518}" name="PivotTable2" cacheId="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D29" firstHeaderRow="1" firstDataRow="2" firstDataCol="1"/>
  <pivotFields count="13">
    <pivotField showAll="0"/>
    <pivotField showAll="0"/>
    <pivotField showAll="0"/>
    <pivotField showAll="0"/>
    <pivotField showAll="0"/>
    <pivotField showAll="0"/>
    <pivotField axis="axisRow" showAll="0">
      <items count="5">
        <item x="0"/>
        <item x="1"/>
        <item x="2"/>
        <item x="3"/>
        <item t="default"/>
      </items>
    </pivotField>
    <pivotField axis="axisRow" showAll="0">
      <items count="21">
        <item x="0"/>
        <item x="1"/>
        <item x="2"/>
        <item x="3"/>
        <item x="4"/>
        <item x="5"/>
        <item x="6"/>
        <item x="7"/>
        <item x="8"/>
        <item x="9"/>
        <item x="10"/>
        <item x="11"/>
        <item x="12"/>
        <item x="13"/>
        <item x="14"/>
        <item x="15"/>
        <item x="16"/>
        <item x="17"/>
        <item x="18"/>
        <item x="19"/>
        <item t="default"/>
      </items>
    </pivotField>
    <pivotField axis="axisCol" showAll="0">
      <items count="3">
        <item x="0"/>
        <item x="1"/>
        <item t="default"/>
      </items>
    </pivotField>
    <pivotField showAll="0"/>
    <pivotField showAll="0"/>
    <pivotField showAll="0"/>
    <pivotField dataField="1" showAll="0"/>
  </pivotFields>
  <rowFields count="2">
    <field x="6"/>
    <field x="7"/>
  </rowFields>
  <rowItems count="25">
    <i>
      <x/>
    </i>
    <i r="1">
      <x/>
    </i>
    <i r="1">
      <x v="1"/>
    </i>
    <i r="1">
      <x v="2"/>
    </i>
    <i r="1">
      <x v="3"/>
    </i>
    <i r="1">
      <x v="4"/>
    </i>
    <i r="1">
      <x v="5"/>
    </i>
    <i>
      <x v="1"/>
    </i>
    <i r="1">
      <x v="6"/>
    </i>
    <i r="1">
      <x v="7"/>
    </i>
    <i r="1">
      <x v="8"/>
    </i>
    <i r="1">
      <x v="9"/>
    </i>
    <i r="1">
      <x v="10"/>
    </i>
    <i r="1">
      <x v="11"/>
    </i>
    <i>
      <x v="2"/>
    </i>
    <i r="1">
      <x v="12"/>
    </i>
    <i r="1">
      <x v="13"/>
    </i>
    <i r="1">
      <x v="14"/>
    </i>
    <i r="1">
      <x v="15"/>
    </i>
    <i r="1">
      <x v="16"/>
    </i>
    <i>
      <x v="3"/>
    </i>
    <i r="1">
      <x v="17"/>
    </i>
    <i r="1">
      <x v="18"/>
    </i>
    <i r="1">
      <x v="19"/>
    </i>
    <i t="grand">
      <x/>
    </i>
  </rowItems>
  <colFields count="1">
    <field x="8"/>
  </colFields>
  <colItems count="3">
    <i>
      <x/>
    </i>
    <i>
      <x v="1"/>
    </i>
    <i t="grand">
      <x/>
    </i>
  </colItems>
  <dataFields count="1">
    <dataField name="Sum of VM [t]" fld="12" baseField="6" baseItem="0" numFmtId="17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74532D3-5BEA-4EB9-AAD5-8667953B7335}" name="PivotTable8" cacheId="2" applyNumberFormats="0" applyBorderFormats="0" applyFontFormats="0" applyPatternFormats="0" applyAlignmentFormats="0" applyWidthHeightFormats="1" dataCaption="Values" updatedVersion="7" minRefreshableVersion="3" rowGrandTotals="0" itemPrintTitles="1" createdVersion="7" indent="0" outline="1" outlineData="1" multipleFieldFilters="0" chartFormat="1">
  <location ref="A3:E37" firstHeaderRow="0" firstDataRow="1" firstDataCol="1" rowPageCount="1" colPageCount="1"/>
  <pivotFields count="14">
    <pivotField showAll="0"/>
    <pivotField axis="axisRow" showAll="0">
      <items count="3">
        <item n="2. Hj." x="1"/>
        <item n="1. Hj." x="0"/>
        <item t="default"/>
      </items>
    </pivotField>
    <pivotField axis="axisRow" showAll="0" defaultSubtotal="0">
      <items count="14">
        <item x="3"/>
        <item x="2"/>
        <item x="1"/>
        <item x="0"/>
        <item m="1" x="9"/>
        <item m="1" x="5"/>
        <item m="1" x="12"/>
        <item m="1" x="7"/>
        <item m="1" x="4"/>
        <item m="1" x="10"/>
        <item m="1" x="13"/>
        <item m="1" x="11"/>
        <item m="1" x="6"/>
        <item m="1" x="8"/>
      </items>
    </pivotField>
    <pivotField axis="axisRow" showAll="0" defaultSubtotal="0">
      <items count="12">
        <item x="5"/>
        <item x="9"/>
        <item x="4"/>
        <item x="8"/>
        <item x="1"/>
        <item x="3"/>
        <item x="2"/>
        <item x="0"/>
        <item x="7"/>
        <item x="6"/>
        <item m="1" x="11"/>
        <item m="1" x="10"/>
      </items>
    </pivotField>
    <pivotField numFmtId="3" showAll="0"/>
    <pivotField showAll="0"/>
    <pivotField numFmtId="169" showAll="0"/>
    <pivotField numFmtId="169" showAll="0"/>
    <pivotField numFmtId="169" showAll="0"/>
    <pivotField axis="axisPage" multipleItemSelectionAllowed="1" showAll="0">
      <items count="4">
        <item h="1" x="0"/>
        <item h="1" x="1"/>
        <item x="2"/>
        <item t="default"/>
      </items>
    </pivotField>
    <pivotField dataField="1"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s>
  <rowFields count="3">
    <field x="2"/>
    <field x="3"/>
    <field x="1"/>
  </rowFields>
  <rowItems count="34">
    <i>
      <x/>
    </i>
    <i r="1">
      <x v="1"/>
    </i>
    <i r="2">
      <x/>
    </i>
    <i r="2">
      <x v="1"/>
    </i>
    <i>
      <x v="1"/>
    </i>
    <i r="1">
      <x v="3"/>
    </i>
    <i r="2">
      <x/>
    </i>
    <i r="2">
      <x v="1"/>
    </i>
    <i r="1">
      <x v="8"/>
    </i>
    <i r="2">
      <x/>
    </i>
    <i r="2">
      <x v="1"/>
    </i>
    <i r="1">
      <x v="9"/>
    </i>
    <i r="2">
      <x/>
    </i>
    <i r="2">
      <x v="1"/>
    </i>
    <i>
      <x v="2"/>
    </i>
    <i r="1">
      <x/>
    </i>
    <i r="2">
      <x/>
    </i>
    <i r="2">
      <x v="1"/>
    </i>
    <i r="1">
      <x v="2"/>
    </i>
    <i r="2">
      <x/>
    </i>
    <i r="2">
      <x v="1"/>
    </i>
    <i r="1">
      <x v="5"/>
    </i>
    <i r="2">
      <x/>
    </i>
    <i r="2">
      <x v="1"/>
    </i>
    <i r="1">
      <x v="6"/>
    </i>
    <i r="2">
      <x/>
    </i>
    <i r="2">
      <x v="1"/>
    </i>
    <i>
      <x v="3"/>
    </i>
    <i r="1">
      <x v="4"/>
    </i>
    <i r="2">
      <x/>
    </i>
    <i r="2">
      <x v="1"/>
    </i>
    <i r="1">
      <x v="7"/>
    </i>
    <i r="2">
      <x/>
    </i>
    <i r="2">
      <x v="1"/>
    </i>
  </rowItems>
  <colFields count="1">
    <field x="-2"/>
  </colFields>
  <colItems count="4">
    <i>
      <x/>
    </i>
    <i i="1">
      <x v="1"/>
    </i>
    <i i="2">
      <x v="2"/>
    </i>
    <i i="3">
      <x v="3"/>
    </i>
  </colItems>
  <pageFields count="1">
    <pageField fld="9" hier="-1"/>
  </pageFields>
  <dataFields count="4">
    <dataField name=" 25 %" fld="10" baseField="0" baseItem="0" numFmtId="169"/>
    <dataField name=" 50 %" fld="11" baseField="0" baseItem="0" numFmtId="169"/>
    <dataField name=" 75 %" fld="12" baseField="0" baseItem="0" numFmtId="169"/>
    <dataField name=" 90 %" fld="13" baseField="0" baseItem="0" numFmtId="169"/>
  </dataFields>
  <formats count="3">
    <format dxfId="58">
      <pivotArea outline="0" collapsedLevelsAreSubtotals="1" fieldPosition="0"/>
    </format>
    <format dxfId="57">
      <pivotArea dataOnly="0" labelOnly="1" outline="0" fieldPosition="0">
        <references count="1">
          <reference field="9" count="0"/>
        </references>
      </pivotArea>
    </format>
    <format dxfId="56">
      <pivotArea dataOnly="0" labelOnly="1" outline="0" fieldPosition="0">
        <references count="1">
          <reference field="4294967294" count="4">
            <x v="0"/>
            <x v="1"/>
            <x v="2"/>
            <x v="3"/>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0A8A886-A536-466B-8C07-02679A54F026}" name="PivotTable5" cacheId="2" applyNumberFormats="0" applyBorderFormats="0" applyFontFormats="0" applyPatternFormats="0" applyAlignmentFormats="0" applyWidthHeightFormats="1" dataCaption="Values" updatedVersion="7" minRefreshableVersion="3" colGrandTotals="0" itemPrintTitles="1" createdVersion="7" indent="0" outline="1" outlineData="1" multipleFieldFilters="0" colHeaderCaption="Berechnungsmodus">
  <location ref="I3:I4" firstHeaderRow="1" firstDataRow="2" firstDataCol="0"/>
  <pivotFields count="14">
    <pivotField showAll="0"/>
    <pivotField showAll="0"/>
    <pivotField showAll="0"/>
    <pivotField showAll="0"/>
    <pivotField numFmtId="3" showAll="0"/>
    <pivotField showAll="0"/>
    <pivotField numFmtId="169" showAll="0"/>
    <pivotField numFmtId="169" showAll="0"/>
    <pivotField numFmtId="169" showAll="0"/>
    <pivotField axis="axisCol" showAll="0">
      <items count="4">
        <item h="1" x="0"/>
        <item h="1" x="1"/>
        <item x="2"/>
        <item t="default"/>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9"/>
  </colFields>
  <colItems count="1">
    <i>
      <x v="2"/>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7FD9FB2-4143-4B1A-9D2D-42EC8E54A714}" name="PivotTable3" cacheId="3" applyNumberFormats="0" applyBorderFormats="0" applyFontFormats="0" applyPatternFormats="0" applyAlignmentFormats="0" applyWidthHeightFormats="1" dataCaption="Values" updatedVersion="7" minRefreshableVersion="3" colGrandTotals="0" itemPrintTitles="1" createdVersion="7" indent="0" outline="1" outlineData="1" multipleFieldFilters="0" colHeaderCaption="Nutzungsart">
  <location ref="A42:A43" firstHeaderRow="1" firstDataRow="2" firstDataCol="0"/>
  <pivotFields count="13">
    <pivotField showAll="0"/>
    <pivotField showAll="0"/>
    <pivotField showAll="0"/>
    <pivotField showAll="0"/>
    <pivotField showAll="0"/>
    <pivotField showAll="0"/>
    <pivotField axis="axisCol" showAll="0">
      <items count="5">
        <item x="0"/>
        <item h="1" x="1"/>
        <item h="1" x="2"/>
        <item h="1" x="3"/>
        <item t="default"/>
      </items>
    </pivotField>
    <pivotField showAll="0"/>
    <pivotField showAll="0"/>
    <pivotField showAll="0"/>
    <pivotField showAll="0"/>
    <pivotField showAll="0"/>
    <pivotField showAll="0"/>
  </pivotFields>
  <rowItems count="1">
    <i/>
  </rowItems>
  <colFields count="1">
    <field x="6"/>
  </colFields>
  <colItems count="1">
    <i>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2C8C072-6441-4412-97DF-FD4D6BE14B2A}" name="PivotTable1" cacheId="3" applyNumberFormats="0" applyBorderFormats="0" applyFontFormats="0" applyPatternFormats="0" applyAlignmentFormats="0" applyWidthHeightFormats="1" dataCaption="Values" updatedVersion="7" minRefreshableVersion="3" rowGrandTotals="0" colGrandTotals="0" itemPrintTitles="1" createdVersion="7" indent="0" outline="1" outlineData="1" multipleFieldFilters="0" chartFormat="59">
  <location ref="A3:E36" firstHeaderRow="1" firstDataRow="2" firstDataCol="1" rowPageCount="1" colPageCount="1"/>
  <pivotFields count="13">
    <pivotField showAll="0"/>
    <pivotField showAll="0"/>
    <pivotField showAll="0"/>
    <pivotField showAll="0"/>
    <pivotField showAll="0"/>
    <pivotField showAll="0"/>
    <pivotField axis="axisPage" multipleItemSelectionAllowed="1" showAll="0">
      <items count="5">
        <item x="0"/>
        <item h="1" x="1"/>
        <item h="1" x="2"/>
        <item h="1" x="3"/>
        <item t="default"/>
      </items>
    </pivotField>
    <pivotField axis="axisRow" showAll="0">
      <items count="12">
        <item x="0"/>
        <item x="1"/>
        <item x="2"/>
        <item x="3"/>
        <item x="4"/>
        <item x="5"/>
        <item x="6"/>
        <item x="7"/>
        <item x="8"/>
        <item x="9"/>
        <item x="10"/>
        <item t="default"/>
      </items>
    </pivotField>
    <pivotField axis="axisRow" showAll="0">
      <items count="3">
        <item x="1"/>
        <item x="0"/>
        <item t="default"/>
      </items>
    </pivotField>
    <pivotField showAll="0"/>
    <pivotField axis="axisCol" showAll="0">
      <items count="5">
        <item n="90 %" x="1"/>
        <item n="75 %" x="3"/>
        <item n="50 %" x="0"/>
        <item n="25 %" x="2"/>
        <item t="default"/>
      </items>
    </pivotField>
    <pivotField dataField="1" showAll="0"/>
    <pivotField showAll="0"/>
  </pivotFields>
  <rowFields count="2">
    <field x="7"/>
    <field x="8"/>
  </rowFields>
  <rowItems count="32">
    <i>
      <x/>
    </i>
    <i r="1">
      <x v="1"/>
    </i>
    <i>
      <x v="1"/>
    </i>
    <i r="1">
      <x/>
    </i>
    <i r="1">
      <x v="1"/>
    </i>
    <i>
      <x v="2"/>
    </i>
    <i r="1">
      <x/>
    </i>
    <i r="1">
      <x v="1"/>
    </i>
    <i>
      <x v="3"/>
    </i>
    <i r="1">
      <x/>
    </i>
    <i r="1">
      <x v="1"/>
    </i>
    <i>
      <x v="4"/>
    </i>
    <i r="1">
      <x/>
    </i>
    <i r="1">
      <x v="1"/>
    </i>
    <i>
      <x v="5"/>
    </i>
    <i r="1">
      <x/>
    </i>
    <i r="1">
      <x v="1"/>
    </i>
    <i>
      <x v="6"/>
    </i>
    <i r="1">
      <x/>
    </i>
    <i r="1">
      <x v="1"/>
    </i>
    <i>
      <x v="7"/>
    </i>
    <i r="1">
      <x/>
    </i>
    <i r="1">
      <x v="1"/>
    </i>
    <i>
      <x v="8"/>
    </i>
    <i r="1">
      <x/>
    </i>
    <i r="1">
      <x v="1"/>
    </i>
    <i>
      <x v="9"/>
    </i>
    <i r="1">
      <x/>
    </i>
    <i r="1">
      <x v="1"/>
    </i>
    <i>
      <x v="10"/>
    </i>
    <i r="1">
      <x/>
    </i>
    <i r="1">
      <x v="1"/>
    </i>
  </rowItems>
  <colFields count="1">
    <field x="10"/>
  </colFields>
  <colItems count="4">
    <i>
      <x/>
    </i>
    <i>
      <x v="1"/>
    </i>
    <i>
      <x v="2"/>
    </i>
    <i>
      <x v="3"/>
    </i>
  </colItems>
  <pageFields count="1">
    <pageField fld="6" hier="-1"/>
  </pageFields>
  <dataFields count="1">
    <dataField name="Sum of TH" fld="11" baseField="0" baseItem="0"/>
  </dataFields>
  <chartFormats count="4">
    <chartFormat chart="34" format="20" series="1">
      <pivotArea type="data" outline="0" fieldPosition="0">
        <references count="2">
          <reference field="4294967294" count="1" selected="0">
            <x v="0"/>
          </reference>
          <reference field="10" count="1" selected="0">
            <x v="2"/>
          </reference>
        </references>
      </pivotArea>
    </chartFormat>
    <chartFormat chart="34" format="21" series="1">
      <pivotArea type="data" outline="0" fieldPosition="0">
        <references count="2">
          <reference field="4294967294" count="1" selected="0">
            <x v="0"/>
          </reference>
          <reference field="10" count="1" selected="0">
            <x v="0"/>
          </reference>
        </references>
      </pivotArea>
    </chartFormat>
    <chartFormat chart="34" format="22" series="1">
      <pivotArea type="data" outline="0" fieldPosition="0">
        <references count="2">
          <reference field="4294967294" count="1" selected="0">
            <x v="0"/>
          </reference>
          <reference field="10" count="1" selected="0">
            <x v="3"/>
          </reference>
        </references>
      </pivotArea>
    </chartFormat>
    <chartFormat chart="34" format="23" series="1">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0CF7BC5-3E63-40DB-BD17-D532EE2E499F}" name="PivotTable2" cacheId="5" applyNumberFormats="0" applyBorderFormats="0" applyFontFormats="0" applyPatternFormats="0" applyAlignmentFormats="0" applyWidthHeightFormats="1" dataCaption="Values" updatedVersion="7" minRefreshableVersion="3" rowGrandTotals="0" itemPrintTitles="1" createdVersion="7" indent="0" outline="1" outlineData="1" multipleFieldFilters="0" chartFormat="15">
  <location ref="A5:P20" firstHeaderRow="1" firstDataRow="2" firstDataCol="1" rowPageCount="3" colPageCount="1"/>
  <pivotFields count="8">
    <pivotField axis="axisPage" showAll="0">
      <items count="3">
        <item m="1" x="1"/>
        <item x="0"/>
        <item t="default"/>
      </items>
    </pivotField>
    <pivotField axis="axisRow" showAll="0">
      <items count="5">
        <item x="3"/>
        <item x="2"/>
        <item x="1"/>
        <item x="0"/>
        <item t="default"/>
      </items>
    </pivotField>
    <pivotField axis="axisRow" showAll="0">
      <items count="11">
        <item x="5"/>
        <item x="9"/>
        <item x="4"/>
        <item x="8"/>
        <item x="1"/>
        <item x="3"/>
        <item x="2"/>
        <item x="0"/>
        <item x="7"/>
        <item x="6"/>
        <item t="default"/>
      </items>
    </pivotField>
    <pivotField axis="axisPage" multipleItemSelectionAllowed="1" showAll="0">
      <items count="4">
        <item x="0"/>
        <item x="1"/>
        <item x="2"/>
        <item t="default"/>
      </items>
    </pivotField>
    <pivotField axis="axisCol" showAll="0">
      <items count="20">
        <item x="4"/>
        <item m="1" x="16"/>
        <item m="1" x="17"/>
        <item m="1" x="15"/>
        <item x="5"/>
        <item x="0"/>
        <item x="1"/>
        <item x="6"/>
        <item x="2"/>
        <item m="1" x="14"/>
        <item x="10"/>
        <item x="7"/>
        <item x="8"/>
        <item x="11"/>
        <item x="9"/>
        <item m="1" x="18"/>
        <item x="3"/>
        <item x="12"/>
        <item x="13"/>
        <item t="default"/>
      </items>
    </pivotField>
    <pivotField showAll="0"/>
    <pivotField dataField="1" numFmtId="168" showAll="0"/>
    <pivotField axis="axisPage" multipleItemSelectionAllowed="1" showAll="0">
      <items count="7">
        <item h="1" m="1" x="3"/>
        <item h="1" m="1" x="5"/>
        <item h="1" m="1" x="4"/>
        <item h="1" x="0"/>
        <item h="1" x="1"/>
        <item x="2"/>
        <item t="default"/>
      </items>
    </pivotField>
  </pivotFields>
  <rowFields count="2">
    <field x="1"/>
    <field x="2"/>
  </rowFields>
  <rowItems count="14">
    <i>
      <x/>
    </i>
    <i r="1">
      <x v="1"/>
    </i>
    <i>
      <x v="1"/>
    </i>
    <i r="1">
      <x v="3"/>
    </i>
    <i r="1">
      <x v="8"/>
    </i>
    <i r="1">
      <x v="9"/>
    </i>
    <i>
      <x v="2"/>
    </i>
    <i r="1">
      <x/>
    </i>
    <i r="1">
      <x v="2"/>
    </i>
    <i r="1">
      <x v="5"/>
    </i>
    <i r="1">
      <x v="6"/>
    </i>
    <i>
      <x v="3"/>
    </i>
    <i r="1">
      <x v="4"/>
    </i>
    <i r="1">
      <x v="7"/>
    </i>
  </rowItems>
  <colFields count="1">
    <field x="4"/>
  </colFields>
  <colItems count="15">
    <i>
      <x/>
    </i>
    <i>
      <x v="4"/>
    </i>
    <i>
      <x v="5"/>
    </i>
    <i>
      <x v="6"/>
    </i>
    <i>
      <x v="7"/>
    </i>
    <i>
      <x v="8"/>
    </i>
    <i>
      <x v="10"/>
    </i>
    <i>
      <x v="11"/>
    </i>
    <i>
      <x v="12"/>
    </i>
    <i>
      <x v="13"/>
    </i>
    <i>
      <x v="14"/>
    </i>
    <i>
      <x v="16"/>
    </i>
    <i>
      <x v="17"/>
    </i>
    <i>
      <x v="18"/>
    </i>
    <i t="grand">
      <x/>
    </i>
  </colItems>
  <pageFields count="3">
    <pageField fld="0" hier="-1"/>
    <pageField fld="3" hier="-1"/>
    <pageField fld="7" hier="-1"/>
  </pageFields>
  <dataFields count="1">
    <dataField name="Sum of Populationsweite Therapiehäufigkeit" fld="6" baseField="0" baseItem="0"/>
  </dataFields>
  <chartFormats count="40">
    <chartFormat chart="0" format="57" series="1">
      <pivotArea type="data" outline="0" fieldPosition="0">
        <references count="2">
          <reference field="4294967294" count="1" selected="0">
            <x v="0"/>
          </reference>
          <reference field="4" count="1" selected="0">
            <x v="0"/>
          </reference>
        </references>
      </pivotArea>
    </chartFormat>
    <chartFormat chart="0" format="58" series="1">
      <pivotArea type="data" outline="0" fieldPosition="0">
        <references count="2">
          <reference field="4294967294" count="1" selected="0">
            <x v="0"/>
          </reference>
          <reference field="4" count="1" selected="0">
            <x v="1"/>
          </reference>
        </references>
      </pivotArea>
    </chartFormat>
    <chartFormat chart="0" format="59" series="1">
      <pivotArea type="data" outline="0" fieldPosition="0">
        <references count="2">
          <reference field="4294967294" count="1" selected="0">
            <x v="0"/>
          </reference>
          <reference field="4" count="1" selected="0">
            <x v="2"/>
          </reference>
        </references>
      </pivotArea>
    </chartFormat>
    <chartFormat chart="0" format="60" series="1">
      <pivotArea type="data" outline="0" fieldPosition="0">
        <references count="2">
          <reference field="4294967294" count="1" selected="0">
            <x v="0"/>
          </reference>
          <reference field="4" count="1" selected="0">
            <x v="3"/>
          </reference>
        </references>
      </pivotArea>
    </chartFormat>
    <chartFormat chart="0" format="61" series="1">
      <pivotArea type="data" outline="0" fieldPosition="0">
        <references count="2">
          <reference field="4294967294" count="1" selected="0">
            <x v="0"/>
          </reference>
          <reference field="4" count="1" selected="0">
            <x v="7"/>
          </reference>
        </references>
      </pivotArea>
    </chartFormat>
    <chartFormat chart="0" format="62" series="1">
      <pivotArea type="data" outline="0" fieldPosition="0">
        <references count="2">
          <reference field="4294967294" count="1" selected="0">
            <x v="0"/>
          </reference>
          <reference field="4" count="1" selected="0">
            <x v="8"/>
          </reference>
        </references>
      </pivotArea>
    </chartFormat>
    <chartFormat chart="0" format="63" series="1">
      <pivotArea type="data" outline="0" fieldPosition="0">
        <references count="2">
          <reference field="4294967294" count="1" selected="0">
            <x v="0"/>
          </reference>
          <reference field="4" count="1" selected="0">
            <x v="9"/>
          </reference>
        </references>
      </pivotArea>
    </chartFormat>
    <chartFormat chart="0" format="64" series="1">
      <pivotArea type="data" outline="0" fieldPosition="0">
        <references count="2">
          <reference field="4294967294" count="1" selected="0">
            <x v="0"/>
          </reference>
          <reference field="4" count="1" selected="0">
            <x v="11"/>
          </reference>
        </references>
      </pivotArea>
    </chartFormat>
    <chartFormat chart="0" format="65" series="1">
      <pivotArea type="data" outline="0" fieldPosition="0">
        <references count="2">
          <reference field="4294967294" count="1" selected="0">
            <x v="0"/>
          </reference>
          <reference field="4" count="1" selected="0">
            <x v="12"/>
          </reference>
        </references>
      </pivotArea>
    </chartFormat>
    <chartFormat chart="0" format="66" series="1">
      <pivotArea type="data" outline="0" fieldPosition="0">
        <references count="2">
          <reference field="4294967294" count="1" selected="0">
            <x v="0"/>
          </reference>
          <reference field="4" count="1" selected="0">
            <x v="13"/>
          </reference>
        </references>
      </pivotArea>
    </chartFormat>
    <chartFormat chart="0" format="67" series="1">
      <pivotArea type="data" outline="0" fieldPosition="0">
        <references count="2">
          <reference field="4294967294" count="1" selected="0">
            <x v="0"/>
          </reference>
          <reference field="4" count="1" selected="0">
            <x v="14"/>
          </reference>
        </references>
      </pivotArea>
    </chartFormat>
    <chartFormat chart="0" format="68" series="1">
      <pivotArea type="data" outline="0" fieldPosition="0">
        <references count="2">
          <reference field="4294967294" count="1" selected="0">
            <x v="0"/>
          </reference>
          <reference field="4" count="1" selected="0">
            <x v="15"/>
          </reference>
        </references>
      </pivotArea>
    </chartFormat>
    <chartFormat chart="0" format="69" series="1">
      <pivotArea type="data" outline="0" fieldPosition="0">
        <references count="2">
          <reference field="4294967294" count="1" selected="0">
            <x v="0"/>
          </reference>
          <reference field="4" count="1" selected="0">
            <x v="17"/>
          </reference>
        </references>
      </pivotArea>
    </chartFormat>
    <chartFormat chart="0" format="70" series="1">
      <pivotArea type="data" outline="0" fieldPosition="0">
        <references count="2">
          <reference field="4294967294" count="1" selected="0">
            <x v="0"/>
          </reference>
          <reference field="4" count="1" selected="0">
            <x v="18"/>
          </reference>
        </references>
      </pivotArea>
    </chartFormat>
    <chartFormat chart="6" format="43" series="1">
      <pivotArea type="data" outline="0" fieldPosition="0">
        <references count="2">
          <reference field="4294967294" count="1" selected="0">
            <x v="0"/>
          </reference>
          <reference field="4" count="1" selected="0">
            <x v="0"/>
          </reference>
        </references>
      </pivotArea>
    </chartFormat>
    <chartFormat chart="6" format="44" series="1">
      <pivotArea type="data" outline="0" fieldPosition="0">
        <references count="2">
          <reference field="4294967294" count="1" selected="0">
            <x v="0"/>
          </reference>
          <reference field="4" count="1" selected="0">
            <x v="1"/>
          </reference>
        </references>
      </pivotArea>
    </chartFormat>
    <chartFormat chart="6" format="45" series="1">
      <pivotArea type="data" outline="0" fieldPosition="0">
        <references count="2">
          <reference field="4294967294" count="1" selected="0">
            <x v="0"/>
          </reference>
          <reference field="4" count="1" selected="0">
            <x v="2"/>
          </reference>
        </references>
      </pivotArea>
    </chartFormat>
    <chartFormat chart="6" format="46" series="1">
      <pivotArea type="data" outline="0" fieldPosition="0">
        <references count="2">
          <reference field="4294967294" count="1" selected="0">
            <x v="0"/>
          </reference>
          <reference field="4" count="1" selected="0">
            <x v="3"/>
          </reference>
        </references>
      </pivotArea>
    </chartFormat>
    <chartFormat chart="6" format="47" series="1">
      <pivotArea type="data" outline="0" fieldPosition="0">
        <references count="2">
          <reference field="4294967294" count="1" selected="0">
            <x v="0"/>
          </reference>
          <reference field="4" count="1" selected="0">
            <x v="7"/>
          </reference>
        </references>
      </pivotArea>
    </chartFormat>
    <chartFormat chart="6" format="48" series="1">
      <pivotArea type="data" outline="0" fieldPosition="0">
        <references count="2">
          <reference field="4294967294" count="1" selected="0">
            <x v="0"/>
          </reference>
          <reference field="4" count="1" selected="0">
            <x v="8"/>
          </reference>
        </references>
      </pivotArea>
    </chartFormat>
    <chartFormat chart="6" format="49" series="1">
      <pivotArea type="data" outline="0" fieldPosition="0">
        <references count="2">
          <reference field="4294967294" count="1" selected="0">
            <x v="0"/>
          </reference>
          <reference field="4" count="1" selected="0">
            <x v="9"/>
          </reference>
        </references>
      </pivotArea>
    </chartFormat>
    <chartFormat chart="6" format="50" series="1">
      <pivotArea type="data" outline="0" fieldPosition="0">
        <references count="2">
          <reference field="4294967294" count="1" selected="0">
            <x v="0"/>
          </reference>
          <reference field="4" count="1" selected="0">
            <x v="11"/>
          </reference>
        </references>
      </pivotArea>
    </chartFormat>
    <chartFormat chart="6" format="51" series="1">
      <pivotArea type="data" outline="0" fieldPosition="0">
        <references count="2">
          <reference field="4294967294" count="1" selected="0">
            <x v="0"/>
          </reference>
          <reference field="4" count="1" selected="0">
            <x v="12"/>
          </reference>
        </references>
      </pivotArea>
    </chartFormat>
    <chartFormat chart="6" format="52" series="1">
      <pivotArea type="data" outline="0" fieldPosition="0">
        <references count="2">
          <reference field="4294967294" count="1" selected="0">
            <x v="0"/>
          </reference>
          <reference field="4" count="1" selected="0">
            <x v="13"/>
          </reference>
        </references>
      </pivotArea>
    </chartFormat>
    <chartFormat chart="6" format="53" series="1">
      <pivotArea type="data" outline="0" fieldPosition="0">
        <references count="2">
          <reference field="4294967294" count="1" selected="0">
            <x v="0"/>
          </reference>
          <reference field="4" count="1" selected="0">
            <x v="14"/>
          </reference>
        </references>
      </pivotArea>
    </chartFormat>
    <chartFormat chart="6" format="54" series="1">
      <pivotArea type="data" outline="0" fieldPosition="0">
        <references count="2">
          <reference field="4294967294" count="1" selected="0">
            <x v="0"/>
          </reference>
          <reference field="4" count="1" selected="0">
            <x v="15"/>
          </reference>
        </references>
      </pivotArea>
    </chartFormat>
    <chartFormat chart="6" format="55" series="1">
      <pivotArea type="data" outline="0" fieldPosition="0">
        <references count="2">
          <reference field="4294967294" count="1" selected="0">
            <x v="0"/>
          </reference>
          <reference field="4" count="1" selected="0">
            <x v="17"/>
          </reference>
        </references>
      </pivotArea>
    </chartFormat>
    <chartFormat chart="6" format="56" series="1">
      <pivotArea type="data" outline="0" fieldPosition="0">
        <references count="2">
          <reference field="4294967294" count="1" selected="0">
            <x v="0"/>
          </reference>
          <reference field="4" count="1" selected="0">
            <x v="18"/>
          </reference>
        </references>
      </pivotArea>
    </chartFormat>
    <chartFormat chart="0" format="71" series="1">
      <pivotArea type="data" outline="0" fieldPosition="0">
        <references count="2">
          <reference field="4294967294" count="1" selected="0">
            <x v="0"/>
          </reference>
          <reference field="4" count="1" selected="0">
            <x v="5"/>
          </reference>
        </references>
      </pivotArea>
    </chartFormat>
    <chartFormat chart="0" format="72" series="1">
      <pivotArea type="data" outline="0" fieldPosition="0">
        <references count="2">
          <reference field="4294967294" count="1" selected="0">
            <x v="0"/>
          </reference>
          <reference field="4" count="1" selected="0">
            <x v="6"/>
          </reference>
        </references>
      </pivotArea>
    </chartFormat>
    <chartFormat chart="0" format="73" series="1">
      <pivotArea type="data" outline="0" fieldPosition="0">
        <references count="2">
          <reference field="4294967294" count="1" selected="0">
            <x v="0"/>
          </reference>
          <reference field="4" count="1" selected="0">
            <x v="16"/>
          </reference>
        </references>
      </pivotArea>
    </chartFormat>
    <chartFormat chart="0" format="74" series="1">
      <pivotArea type="data" outline="0" fieldPosition="0">
        <references count="2">
          <reference field="4294967294" count="1" selected="0">
            <x v="0"/>
          </reference>
          <reference field="4" count="1" selected="0">
            <x v="4"/>
          </reference>
        </references>
      </pivotArea>
    </chartFormat>
    <chartFormat chart="0" format="75" series="1">
      <pivotArea type="data" outline="0" fieldPosition="0">
        <references count="2">
          <reference field="4294967294" count="1" selected="0">
            <x v="0"/>
          </reference>
          <reference field="4" count="1" selected="0">
            <x v="10"/>
          </reference>
        </references>
      </pivotArea>
    </chartFormat>
    <chartFormat chart="6" format="57" series="1">
      <pivotArea type="data" outline="0" fieldPosition="0">
        <references count="2">
          <reference field="4294967294" count="1" selected="0">
            <x v="0"/>
          </reference>
          <reference field="4" count="1" selected="0">
            <x v="5"/>
          </reference>
        </references>
      </pivotArea>
    </chartFormat>
    <chartFormat chart="6" format="58" series="1">
      <pivotArea type="data" outline="0" fieldPosition="0">
        <references count="2">
          <reference field="4294967294" count="1" selected="0">
            <x v="0"/>
          </reference>
          <reference field="4" count="1" selected="0">
            <x v="6"/>
          </reference>
        </references>
      </pivotArea>
    </chartFormat>
    <chartFormat chart="6" format="59" series="1">
      <pivotArea type="data" outline="0" fieldPosition="0">
        <references count="2">
          <reference field="4294967294" count="1" selected="0">
            <x v="0"/>
          </reference>
          <reference field="4" count="1" selected="0">
            <x v="16"/>
          </reference>
        </references>
      </pivotArea>
    </chartFormat>
    <chartFormat chart="6" format="60" series="1">
      <pivotArea type="data" outline="0" fieldPosition="0">
        <references count="2">
          <reference field="4294967294" count="1" selected="0">
            <x v="0"/>
          </reference>
          <reference field="4" count="1" selected="0">
            <x v="4"/>
          </reference>
        </references>
      </pivotArea>
    </chartFormat>
    <chartFormat chart="6" format="61" series="1">
      <pivotArea type="data" outline="0" fieldPosition="0">
        <references count="2">
          <reference field="4294967294" count="1" selected="0">
            <x v="0"/>
          </reference>
          <reference field="4" count="1" selected="0">
            <x v="10"/>
          </reference>
        </references>
      </pivotArea>
    </chartFormat>
    <chartFormat chart="6" format="62" series="1">
      <pivotArea type="data" outline="0" fieldPosition="0">
        <references count="1">
          <reference field="4294967294" count="1" selected="0">
            <x v="0"/>
          </reference>
        </references>
      </pivotArea>
    </chartFormat>
    <chartFormat chart="0" format="7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4FFFE06A-1A35-4C50-833F-E16989F8A730}" name="PivotTable4" cacheId="5" applyNumberFormats="0" applyBorderFormats="0" applyFontFormats="0" applyPatternFormats="0" applyAlignmentFormats="0" applyWidthHeightFormats="1" dataCaption="Values" updatedVersion="7" minRefreshableVersion="3" colGrandTotals="0" itemPrintTitles="1" createdVersion="7" indent="0" outline="1" outlineData="1" multipleFieldFilters="0" colHeaderCaption="Berechnungsmodus">
  <location ref="A30:A31" firstHeaderRow="1" firstDataRow="2" firstDataCol="0"/>
  <pivotFields count="8">
    <pivotField showAll="0"/>
    <pivotField showAll="0"/>
    <pivotField showAll="0"/>
    <pivotField showAll="0"/>
    <pivotField showAll="0"/>
    <pivotField showAll="0"/>
    <pivotField showAll="0"/>
    <pivotField axis="axisCol" showAll="0">
      <items count="7">
        <item h="1" x="0"/>
        <item h="1" x="1"/>
        <item x="2"/>
        <item h="1" m="1" x="3"/>
        <item h="1" m="1" x="5"/>
        <item h="1" m="1" x="4"/>
        <item t="default"/>
      </items>
    </pivotField>
  </pivotFields>
  <rowItems count="1">
    <i/>
  </rowItems>
  <colFields count="1">
    <field x="7"/>
  </colFields>
  <colItems count="1">
    <i>
      <x v="2"/>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FBBD8A6-5C4E-4B3C-B7CF-E6CB721D712B}" name="pTH_WSK" cacheId="16" applyNumberFormats="0" applyBorderFormats="0" applyFontFormats="0" applyPatternFormats="0" applyAlignmentFormats="0" applyWidthHeightFormats="1" dataCaption="Values" grandTotalCaption="Gesamt" updatedVersion="7" minRefreshableVersion="3" subtotalHiddenItems="1" itemPrintTitles="1" createdVersion="7" indent="0" outline="1" outlineData="1" multipleFieldFilters="0" chartFormat="110" rowHeaderCaption="Wirkstoffklasse">
  <location ref="C5:D20" firstHeaderRow="1" firstDataRow="1" firstDataCol="1" rowPageCount="2" colPageCount="1"/>
  <pivotFields count="7">
    <pivotField axis="axisRow" allDrilled="1" subtotalTop="0" showAll="0" dataSourceSort="1" defaultSubtotal="0" defaultAttributeDrillState="1">
      <items count="14">
        <item x="0"/>
        <item x="1"/>
        <item x="2"/>
        <item x="3"/>
        <item x="4"/>
        <item x="5"/>
        <item x="6"/>
        <item x="7"/>
        <item x="8"/>
        <item x="9"/>
        <item x="10"/>
        <item x="11"/>
        <item x="12"/>
        <item x="13"/>
      </items>
    </pivotField>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 axis="axisPage" allDrilled="1" subtotalTop="0" showAll="0" dataSourceSort="1" defaultSubtotal="0" defaultAttributeDrillState="1"/>
    <pivotField allDrilled="1" subtotalTop="0" showAll="0" dataSourceSort="1" defaultSubtotal="0" defaultAttributeDrillState="1"/>
  </pivotFields>
  <rowFields count="1">
    <field x="0"/>
  </rowFields>
  <rowItems count="15">
    <i>
      <x/>
    </i>
    <i>
      <x v="1"/>
    </i>
    <i>
      <x v="2"/>
    </i>
    <i>
      <x v="3"/>
    </i>
    <i>
      <x v="4"/>
    </i>
    <i>
      <x v="5"/>
    </i>
    <i>
      <x v="6"/>
    </i>
    <i>
      <x v="7"/>
    </i>
    <i>
      <x v="8"/>
    </i>
    <i>
      <x v="9"/>
    </i>
    <i>
      <x v="10"/>
    </i>
    <i>
      <x v="11"/>
    </i>
    <i>
      <x v="12"/>
    </i>
    <i>
      <x v="13"/>
    </i>
    <i t="grand">
      <x/>
    </i>
  </rowItems>
  <colItems count="1">
    <i/>
  </colItems>
  <pageFields count="2">
    <pageField fld="5" hier="3" name="[pTH].[Jahr].&amp;[2024]" cap="2024"/>
    <pageField fld="2" hier="10" name="[pTH].[Berechnungsmodus].&amp;[TAMGÄndG (2022)]" cap="TAMGÄndG (2022)"/>
  </pageFields>
  <dataFields count="1">
    <dataField name="Populationsweite Therapiehäufigkeit" fld="1" baseField="0" baseItem="0" numFmtId="172"/>
  </dataFields>
  <formats count="5">
    <format dxfId="18">
      <pivotArea outline="0" collapsedLevelsAreSubtotals="1" fieldPosition="0"/>
    </format>
    <format dxfId="17">
      <pivotArea dataOnly="0" labelOnly="1" outline="0" fieldPosition="0">
        <references count="1">
          <reference field="2" count="0"/>
        </references>
      </pivotArea>
    </format>
    <format dxfId="16">
      <pivotArea dataOnly="0" labelOnly="1" outline="0" axis="axisValues" fieldPosition="0"/>
    </format>
    <format dxfId="15">
      <pivotArea dataOnly="0" labelOnly="1" outline="0" axis="axisValues" fieldPosition="0"/>
    </format>
    <format dxfId="14">
      <pivotArea dataOnly="0" labelOnly="1" grandRow="1" outline="0" fieldPosition="0"/>
    </format>
  </formats>
  <chartFormats count="15">
    <chartFormat chart="23" format="87" series="1">
      <pivotArea type="data" outline="0" fieldPosition="0">
        <references count="1">
          <reference field="4294967294" count="1" selected="0">
            <x v="0"/>
          </reference>
        </references>
      </pivotArea>
    </chartFormat>
    <chartFormat chart="23" format="88">
      <pivotArea type="data" outline="0" fieldPosition="0">
        <references count="2">
          <reference field="4294967294" count="1" selected="0">
            <x v="0"/>
          </reference>
          <reference field="0" count="1" selected="0">
            <x v="0"/>
          </reference>
        </references>
      </pivotArea>
    </chartFormat>
    <chartFormat chart="23" format="89">
      <pivotArea type="data" outline="0" fieldPosition="0">
        <references count="2">
          <reference field="4294967294" count="1" selected="0">
            <x v="0"/>
          </reference>
          <reference field="0" count="1" selected="0">
            <x v="1"/>
          </reference>
        </references>
      </pivotArea>
    </chartFormat>
    <chartFormat chart="23" format="90">
      <pivotArea type="data" outline="0" fieldPosition="0">
        <references count="2">
          <reference field="4294967294" count="1" selected="0">
            <x v="0"/>
          </reference>
          <reference field="0" count="1" selected="0">
            <x v="2"/>
          </reference>
        </references>
      </pivotArea>
    </chartFormat>
    <chartFormat chart="23" format="91">
      <pivotArea type="data" outline="0" fieldPosition="0">
        <references count="2">
          <reference field="4294967294" count="1" selected="0">
            <x v="0"/>
          </reference>
          <reference field="0" count="1" selected="0">
            <x v="3"/>
          </reference>
        </references>
      </pivotArea>
    </chartFormat>
    <chartFormat chart="23" format="92">
      <pivotArea type="data" outline="0" fieldPosition="0">
        <references count="2">
          <reference field="4294967294" count="1" selected="0">
            <x v="0"/>
          </reference>
          <reference field="0" count="1" selected="0">
            <x v="4"/>
          </reference>
        </references>
      </pivotArea>
    </chartFormat>
    <chartFormat chart="23" format="93">
      <pivotArea type="data" outline="0" fieldPosition="0">
        <references count="2">
          <reference field="4294967294" count="1" selected="0">
            <x v="0"/>
          </reference>
          <reference field="0" count="1" selected="0">
            <x v="5"/>
          </reference>
        </references>
      </pivotArea>
    </chartFormat>
    <chartFormat chart="23" format="94">
      <pivotArea type="data" outline="0" fieldPosition="0">
        <references count="2">
          <reference field="4294967294" count="1" selected="0">
            <x v="0"/>
          </reference>
          <reference field="0" count="1" selected="0">
            <x v="6"/>
          </reference>
        </references>
      </pivotArea>
    </chartFormat>
    <chartFormat chart="23" format="95">
      <pivotArea type="data" outline="0" fieldPosition="0">
        <references count="2">
          <reference field="4294967294" count="1" selected="0">
            <x v="0"/>
          </reference>
          <reference field="0" count="1" selected="0">
            <x v="7"/>
          </reference>
        </references>
      </pivotArea>
    </chartFormat>
    <chartFormat chart="23" format="96">
      <pivotArea type="data" outline="0" fieldPosition="0">
        <references count="2">
          <reference field="4294967294" count="1" selected="0">
            <x v="0"/>
          </reference>
          <reference field="0" count="1" selected="0">
            <x v="8"/>
          </reference>
        </references>
      </pivotArea>
    </chartFormat>
    <chartFormat chart="23" format="97">
      <pivotArea type="data" outline="0" fieldPosition="0">
        <references count="2">
          <reference field="4294967294" count="1" selected="0">
            <x v="0"/>
          </reference>
          <reference field="0" count="1" selected="0">
            <x v="9"/>
          </reference>
        </references>
      </pivotArea>
    </chartFormat>
    <chartFormat chart="23" format="98">
      <pivotArea type="data" outline="0" fieldPosition="0">
        <references count="2">
          <reference field="4294967294" count="1" selected="0">
            <x v="0"/>
          </reference>
          <reference field="0" count="1" selected="0">
            <x v="10"/>
          </reference>
        </references>
      </pivotArea>
    </chartFormat>
    <chartFormat chart="23" format="99">
      <pivotArea type="data" outline="0" fieldPosition="0">
        <references count="2">
          <reference field="4294967294" count="1" selected="0">
            <x v="0"/>
          </reference>
          <reference field="0" count="1" selected="0">
            <x v="11"/>
          </reference>
        </references>
      </pivotArea>
    </chartFormat>
    <chartFormat chart="23" format="100">
      <pivotArea type="data" outline="0" fieldPosition="0">
        <references count="2">
          <reference field="4294967294" count="1" selected="0">
            <x v="0"/>
          </reference>
          <reference field="0" count="1" selected="0">
            <x v="12"/>
          </reference>
        </references>
      </pivotArea>
    </chartFormat>
    <chartFormat chart="23" format="101">
      <pivotArea type="data" outline="0" fieldPosition="0">
        <references count="2">
          <reference field="4294967294" count="1" selected="0">
            <x v="0"/>
          </reference>
          <reference field="0" count="1" selected="0">
            <x v="13"/>
          </reference>
        </references>
      </pivotArea>
    </chartFormat>
  </chartFormats>
  <pivotHierarchies count="31">
    <pivotHierarchy multipleItemSelectionAllowed="1" dragToData="1"/>
    <pivotHierarchy multipleItemSelectionAllowed="1" dragToData="1">
      <members count="1" level="1">
        <member name="[Nutzungsart].[Nutzungsart].&amp;[Ferkel]"/>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caption="Populationsweite Therapiehäufigkeit"/>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H]"/>
        <x15:activeTabTopLevelEntity name="[Nutzungsart]"/>
        <x15:activeTabTopLevelEntity name="[NutzungsartMinimierung]"/>
        <x15:activeTabTopLevelEntity name="[Wirkstoffklasse]"/>
        <x15:activeTabTopLevelEntity name="[AMEG]"/>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46BDAA9-E4C0-4631-A120-2D07CBB19D76}" name="VM_WSK" cacheId="13" applyNumberFormats="0" applyBorderFormats="0" applyFontFormats="0" applyPatternFormats="0" applyAlignmentFormats="0" applyWidthHeightFormats="1" dataCaption="Values" grandTotalCaption="Gesamt" updatedVersion="7" minRefreshableVersion="3" subtotalHiddenItems="1" itemPrintTitles="1" createdVersion="7" indent="0" outline="1" outlineData="1" multipleFieldFilters="0" chartFormat="109" rowHeaderCaption="Wirkstoffklasse">
  <location ref="A5:B20" firstHeaderRow="1" firstDataRow="1" firstDataCol="1" rowPageCount="3" colPageCount="1"/>
  <pivotFields count="8">
    <pivotField dataField="1" subtotalTop="0" showAll="0" defaultSubtotal="0"/>
    <pivotField axis="axisRow" allDrilled="1" subtotalTop="0" showAll="0" dataSourceSort="1" defaultSubtotal="0" defaultAttributeDrillState="1">
      <items count="14">
        <item x="0"/>
        <item x="1"/>
        <item x="2"/>
        <item x="3"/>
        <item x="4"/>
        <item x="5"/>
        <item x="6"/>
        <item x="7"/>
        <item x="8"/>
        <item x="9"/>
        <item x="10"/>
        <item x="11"/>
        <item x="12"/>
        <item x="13"/>
      </items>
    </pivotField>
    <pivotField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llDrilled="1" subtotalTop="0" showAll="0" dataSourceSort="1" defaultSubtotal="0" defaultAttributeDrillState="1"/>
    <pivotField axis="axisPage" allDrilled="1" subtotalTop="0" showAll="0" dataSourceSort="1" defaultSubtotal="0" defaultAttributeDrillState="1"/>
    <pivotField allDrilled="1" subtotalTop="0" showAll="0" dataSourceSort="1" defaultSubtotal="0" defaultAttributeDrillState="1"/>
  </pivotFields>
  <rowFields count="1">
    <field x="1"/>
  </rowFields>
  <rowItems count="15">
    <i>
      <x/>
    </i>
    <i>
      <x v="1"/>
    </i>
    <i>
      <x v="2"/>
    </i>
    <i>
      <x v="3"/>
    </i>
    <i>
      <x v="4"/>
    </i>
    <i>
      <x v="5"/>
    </i>
    <i>
      <x v="6"/>
    </i>
    <i>
      <x v="7"/>
    </i>
    <i>
      <x v="8"/>
    </i>
    <i>
      <x v="9"/>
    </i>
    <i>
      <x v="10"/>
    </i>
    <i>
      <x v="11"/>
    </i>
    <i>
      <x v="12"/>
    </i>
    <i>
      <x v="13"/>
    </i>
    <i t="grand">
      <x/>
    </i>
  </rowItems>
  <colItems count="1">
    <i/>
  </colItems>
  <pageFields count="3">
    <pageField fld="6" hier="12" name="[VM].[Jahr].&amp;[2024]" cap="2024"/>
    <pageField fld="3" hier="15" name="[VM].[Kategorie].&amp;[Minimierung]" cap="Minimierung"/>
    <pageField fld="4" hier="14" name="[VM].[Nutzungsart].&amp;[Ferkel]" cap="Ferkel"/>
  </pageFields>
  <dataFields count="1">
    <dataField name="Verbrauchsmenge" fld="0" baseField="1" baseItem="12" numFmtId="171"/>
  </dataFields>
  <formats count="2">
    <format dxfId="20">
      <pivotArea dataOnly="0" labelOnly="1" outline="0" axis="axisValues" fieldPosition="0"/>
    </format>
    <format dxfId="19">
      <pivotArea dataOnly="0" labelOnly="1" grandRow="1" outline="0" fieldPosition="0"/>
    </format>
  </formats>
  <chartFormats count="15">
    <chartFormat chart="20" format="30" series="1">
      <pivotArea type="data" outline="0" fieldPosition="0">
        <references count="1">
          <reference field="4294967294" count="1" selected="0">
            <x v="0"/>
          </reference>
        </references>
      </pivotArea>
    </chartFormat>
    <chartFormat chart="20" format="31">
      <pivotArea type="data" outline="0" fieldPosition="0">
        <references count="2">
          <reference field="4294967294" count="1" selected="0">
            <x v="0"/>
          </reference>
          <reference field="1" count="1" selected="0">
            <x v="0"/>
          </reference>
        </references>
      </pivotArea>
    </chartFormat>
    <chartFormat chart="20" format="32">
      <pivotArea type="data" outline="0" fieldPosition="0">
        <references count="2">
          <reference field="4294967294" count="1" selected="0">
            <x v="0"/>
          </reference>
          <reference field="1" count="1" selected="0">
            <x v="1"/>
          </reference>
        </references>
      </pivotArea>
    </chartFormat>
    <chartFormat chart="20" format="33">
      <pivotArea type="data" outline="0" fieldPosition="0">
        <references count="2">
          <reference field="4294967294" count="1" selected="0">
            <x v="0"/>
          </reference>
          <reference field="1" count="1" selected="0">
            <x v="2"/>
          </reference>
        </references>
      </pivotArea>
    </chartFormat>
    <chartFormat chart="20" format="34">
      <pivotArea type="data" outline="0" fieldPosition="0">
        <references count="2">
          <reference field="4294967294" count="1" selected="0">
            <x v="0"/>
          </reference>
          <reference field="1" count="1" selected="0">
            <x v="3"/>
          </reference>
        </references>
      </pivotArea>
    </chartFormat>
    <chartFormat chart="20" format="35">
      <pivotArea type="data" outline="0" fieldPosition="0">
        <references count="2">
          <reference field="4294967294" count="1" selected="0">
            <x v="0"/>
          </reference>
          <reference field="1" count="1" selected="0">
            <x v="4"/>
          </reference>
        </references>
      </pivotArea>
    </chartFormat>
    <chartFormat chart="20" format="36">
      <pivotArea type="data" outline="0" fieldPosition="0">
        <references count="2">
          <reference field="4294967294" count="1" selected="0">
            <x v="0"/>
          </reference>
          <reference field="1" count="1" selected="0">
            <x v="5"/>
          </reference>
        </references>
      </pivotArea>
    </chartFormat>
    <chartFormat chart="20" format="37">
      <pivotArea type="data" outline="0" fieldPosition="0">
        <references count="2">
          <reference field="4294967294" count="1" selected="0">
            <x v="0"/>
          </reference>
          <reference field="1" count="1" selected="0">
            <x v="6"/>
          </reference>
        </references>
      </pivotArea>
    </chartFormat>
    <chartFormat chart="20" format="38">
      <pivotArea type="data" outline="0" fieldPosition="0">
        <references count="2">
          <reference field="4294967294" count="1" selected="0">
            <x v="0"/>
          </reference>
          <reference field="1" count="1" selected="0">
            <x v="7"/>
          </reference>
        </references>
      </pivotArea>
    </chartFormat>
    <chartFormat chart="20" format="39">
      <pivotArea type="data" outline="0" fieldPosition="0">
        <references count="2">
          <reference field="4294967294" count="1" selected="0">
            <x v="0"/>
          </reference>
          <reference field="1" count="1" selected="0">
            <x v="8"/>
          </reference>
        </references>
      </pivotArea>
    </chartFormat>
    <chartFormat chart="20" format="40">
      <pivotArea type="data" outline="0" fieldPosition="0">
        <references count="2">
          <reference field="4294967294" count="1" selected="0">
            <x v="0"/>
          </reference>
          <reference field="1" count="1" selected="0">
            <x v="9"/>
          </reference>
        </references>
      </pivotArea>
    </chartFormat>
    <chartFormat chart="20" format="41">
      <pivotArea type="data" outline="0" fieldPosition="0">
        <references count="2">
          <reference field="4294967294" count="1" selected="0">
            <x v="0"/>
          </reference>
          <reference field="1" count="1" selected="0">
            <x v="10"/>
          </reference>
        </references>
      </pivotArea>
    </chartFormat>
    <chartFormat chart="20" format="42">
      <pivotArea type="data" outline="0" fieldPosition="0">
        <references count="2">
          <reference field="4294967294" count="1" selected="0">
            <x v="0"/>
          </reference>
          <reference field="1" count="1" selected="0">
            <x v="11"/>
          </reference>
        </references>
      </pivotArea>
    </chartFormat>
    <chartFormat chart="20" format="43">
      <pivotArea type="data" outline="0" fieldPosition="0">
        <references count="2">
          <reference field="4294967294" count="1" selected="0">
            <x v="0"/>
          </reference>
          <reference field="1" count="1" selected="0">
            <x v="12"/>
          </reference>
        </references>
      </pivotArea>
    </chartFormat>
    <chartFormat chart="20" format="44">
      <pivotArea type="data" outline="0" fieldPosition="0">
        <references count="2">
          <reference field="4294967294" count="1" selected="0">
            <x v="0"/>
          </reference>
          <reference field="1" count="1" selected="0">
            <x v="13"/>
          </reference>
        </references>
      </pivotArea>
    </chartFormat>
  </chartFormats>
  <pivotHierarchies count="31">
    <pivotHierarchy multipleItemSelectionAllowed="1" dragToData="1"/>
    <pivotHierarchy multipleItemSelectionAllowed="1" dragToData="1">
      <members count="1" level="1">
        <member name="[Nutzungsart].[Nutzungsart].&amp;[Ferkel]"/>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0" level="1">
        <member name="[VM].[Nutzungsart].&amp;[Ferkel]"/>
        <member name="[VM].[Nutzungsart].&amp;[Mastputen]"/>
        <member name="[VM].[Nutzungsart].&amp;[Milchkühe]"/>
        <member name="[VM].[Nutzungsart].&amp;[Junghennen]"/>
        <member name="[VM].[Nutzungsart].&amp;[Legehennen]"/>
        <member name="[VM].[Nutzungsart].&amp;[Masthühner]"/>
        <member name="[VM].[Nutzungsart].&amp;[Saugferkel]"/>
        <member name="[VM].[Nutzungsart].&amp;[Mastschweine]"/>
        <member name="[VM].[Nutzungsart].&amp;[Zuchtschweine]"/>
        <member name="[VM].[Nutzungsart].&amp;[Kälber, zugegangen]"/>
      </members>
    </pivotHierarchy>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Verbrauchsmenge"/>
    <pivotHierarchy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VM]"/>
        <x15:activeTabTopLevelEntity name="[NutzungsartMinimierung]"/>
        <x15:activeTabTopLevelEntity name="[Wirkstoffklasse]"/>
        <x15:activeTabTopLevelEntity name="[AMEG]"/>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113E9F9-8310-4FB4-BF89-924F0EFCF0DD}" name="PivotTable10" cacheId="19" applyNumberFormats="0" applyBorderFormats="0" applyFontFormats="0" applyPatternFormats="0" applyAlignmentFormats="0" applyWidthHeightFormats="1" dataCaption="Values" grandTotalCaption="Gesamt" updatedVersion="7" minRefreshableVersion="3" subtotalHiddenItems="1" colGrandTotals="0" itemPrintTitles="1" createdVersion="7" indent="0" outline="1" outlineData="1" multipleFieldFilters="0" chartFormat="11" rowHeaderCaption="Wirkstoffklasse" colHeaderCaption="Nutzungsart">
  <location ref="A29:K30" firstHeaderRow="1" firstDataRow="2" firstDataCol="0"/>
  <pivotFields count="2">
    <pivotField allDrilled="1" subtotalTop="0" showAll="0" dataSourceSort="1" defaultSubtotal="0" defaultAttributeDrillState="1"/>
    <pivotField axis="axisCol" allDrilled="1" subtotalTop="0" showAll="0" dataSourceSort="1" defaultSubtotal="0" defaultAttributeDrillState="1">
      <items count="11">
        <item x="0"/>
        <item x="1"/>
        <item x="2"/>
        <item x="3"/>
        <item x="4"/>
        <item x="5"/>
        <item x="6"/>
        <item x="7"/>
        <item x="8"/>
        <item x="9"/>
        <item x="10"/>
      </items>
    </pivotField>
  </pivotFields>
  <colFields count="1">
    <field x="1"/>
  </colFields>
  <colItems count="11">
    <i>
      <x/>
    </i>
    <i>
      <x v="1"/>
    </i>
    <i>
      <x v="2"/>
    </i>
    <i>
      <x v="3"/>
    </i>
    <i>
      <x v="4"/>
    </i>
    <i>
      <x v="5"/>
    </i>
    <i>
      <x v="6"/>
    </i>
    <i>
      <x v="7"/>
    </i>
    <i>
      <x v="8"/>
    </i>
    <i>
      <x v="9"/>
    </i>
    <i>
      <x v="10"/>
    </i>
  </colItems>
  <formats count="4">
    <format dxfId="24">
      <pivotArea outline="0" collapsedLevelsAreSubtotals="1" fieldPosition="0"/>
    </format>
    <format dxfId="23">
      <pivotArea dataOnly="0" labelOnly="1" outline="0" axis="axisValues" fieldPosition="0"/>
    </format>
    <format dxfId="22">
      <pivotArea dataOnly="0" labelOnly="1" outline="0" axis="axisValues" fieldPosition="0"/>
    </format>
    <format dxfId="21">
      <pivotArea dataOnly="0" labelOnly="1" grandRow="1" outline="0" fieldPosition="0"/>
    </format>
  </formats>
  <pivotHierarchies count="31">
    <pivotHierarchy dragToData="1"/>
    <pivotHierarchy multipleItemSelectionAllowed="1" dragToData="1">
      <members count="1" level="1">
        <member name="[Nutzungsart].[Nutzungsart].&amp;[Ferkel]"/>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caption="Populationsweite Therapiehäufigkeit"/>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H]"/>
        <x15:activeTabTopLevelEntity name="[Nutzungsart]"/>
        <x15:activeTabTopLevelEntity name="[NutzungsartMinimierung]"/>
        <x15:activeTabTopLevelEntity name="[Wirkstoffklasse]"/>
        <x15:activeTabTopLevelEntity name="[Table8]"/>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C522E9E-1368-493B-93A0-251C8A0A4529}" name="PivotTable1" cacheId="1" applyNumberFormats="0" applyBorderFormats="0" applyFontFormats="0" applyPatternFormats="0" applyAlignmentFormats="0" applyWidthHeightFormats="1" dataCaption="Values" grandTotalCaption="Gesamt" missingCaption="0" updatedVersion="7" minRefreshableVersion="3" rowGrandTotals="0" itemPrintTitles="1" createdVersion="7" indent="0" compact="0" compactData="0" multipleFieldFilters="0" chartFormat="1">
  <location ref="A3:G60" firstHeaderRow="1" firstDataRow="2" firstDataCol="4"/>
  <pivotFields count="13">
    <pivotField compact="0" outline="0" showAll="0"/>
    <pivotField compact="0" outline="0" showAll="0"/>
    <pivotField compact="0" outline="0" showAll="0"/>
    <pivotField compact="0" outline="0" showAll="0"/>
    <pivotField compact="0" outline="0" showAll="0"/>
    <pivotField axis="axisRow" compact="0" outline="0" showAll="0" defaultSubtotal="0">
      <items count="2">
        <item x="0"/>
        <item x="1"/>
      </items>
    </pivotField>
    <pivotField axis="axisRow" compact="0" outline="0" showAll="0">
      <items count="3">
        <item x="0"/>
        <item x="1"/>
        <item t="default"/>
      </items>
    </pivotField>
    <pivotField axis="axisRow" compact="0" outline="0" showAll="0" defaultSubtotal="0">
      <items count="4">
        <item h="1" x="0"/>
        <item x="1"/>
        <item x="2"/>
        <item x="3"/>
      </items>
    </pivotField>
    <pivotField axis="axisRow" compact="0" outline="0" multipleItemSelectionAllowed="1" showAll="0" defaultSubtotal="0">
      <items count="20">
        <item x="0"/>
        <item x="1"/>
        <item x="2"/>
        <item x="3"/>
        <item x="4"/>
        <item x="5"/>
        <item x="6"/>
        <item x="7"/>
        <item x="8"/>
        <item x="9"/>
        <item x="10"/>
        <item x="11"/>
        <item x="12"/>
        <item x="13"/>
        <item x="14"/>
        <item x="15"/>
        <item x="16"/>
        <item x="17"/>
        <item x="18"/>
        <item x="19"/>
      </items>
    </pivotField>
    <pivotField axis="axisCol" compact="0" outline="0" showAll="0">
      <items count="3">
        <item x="0"/>
        <item x="1"/>
        <item t="default"/>
      </items>
    </pivotField>
    <pivotField dataField="1" compact="0" outline="0" showAll="0"/>
    <pivotField compact="0" outline="0" showAll="0"/>
    <pivotField compact="0" outline="0" showAll="0"/>
  </pivotFields>
  <rowFields count="4">
    <field x="7"/>
    <field x="8"/>
    <field x="5"/>
    <field x="6"/>
  </rowFields>
  <rowItems count="56">
    <i>
      <x v="1"/>
      <x v="6"/>
      <x/>
      <x/>
    </i>
    <i r="3">
      <x v="1"/>
    </i>
    <i r="2">
      <x v="1"/>
      <x/>
    </i>
    <i r="3">
      <x v="1"/>
    </i>
    <i r="1">
      <x v="7"/>
      <x/>
      <x/>
    </i>
    <i r="3">
      <x v="1"/>
    </i>
    <i r="2">
      <x v="1"/>
      <x/>
    </i>
    <i r="3">
      <x v="1"/>
    </i>
    <i r="1">
      <x v="8"/>
      <x/>
      <x/>
    </i>
    <i r="3">
      <x v="1"/>
    </i>
    <i r="2">
      <x v="1"/>
      <x/>
    </i>
    <i r="3">
      <x v="1"/>
    </i>
    <i r="1">
      <x v="9"/>
      <x/>
      <x/>
    </i>
    <i r="3">
      <x v="1"/>
    </i>
    <i r="2">
      <x v="1"/>
      <x/>
    </i>
    <i r="3">
      <x v="1"/>
    </i>
    <i r="1">
      <x v="10"/>
      <x/>
      <x/>
    </i>
    <i r="3">
      <x v="1"/>
    </i>
    <i r="2">
      <x v="1"/>
      <x/>
    </i>
    <i r="3">
      <x v="1"/>
    </i>
    <i r="1">
      <x v="11"/>
      <x/>
      <x/>
    </i>
    <i r="3">
      <x v="1"/>
    </i>
    <i r="2">
      <x v="1"/>
      <x/>
    </i>
    <i r="3">
      <x v="1"/>
    </i>
    <i>
      <x v="2"/>
      <x v="12"/>
      <x/>
      <x/>
    </i>
    <i r="3">
      <x v="1"/>
    </i>
    <i r="2">
      <x v="1"/>
      <x/>
    </i>
    <i r="3">
      <x v="1"/>
    </i>
    <i r="1">
      <x v="13"/>
      <x/>
      <x/>
    </i>
    <i r="3">
      <x v="1"/>
    </i>
    <i r="2">
      <x v="1"/>
      <x/>
    </i>
    <i r="3">
      <x v="1"/>
    </i>
    <i r="1">
      <x v="14"/>
      <x/>
      <x/>
    </i>
    <i r="3">
      <x v="1"/>
    </i>
    <i r="2">
      <x v="1"/>
      <x/>
    </i>
    <i r="3">
      <x v="1"/>
    </i>
    <i r="1">
      <x v="15"/>
      <x/>
      <x/>
    </i>
    <i r="3">
      <x v="1"/>
    </i>
    <i r="2">
      <x v="1"/>
      <x/>
    </i>
    <i r="3">
      <x v="1"/>
    </i>
    <i r="1">
      <x v="16"/>
      <x/>
      <x/>
    </i>
    <i r="3">
      <x v="1"/>
    </i>
    <i r="2">
      <x v="1"/>
      <x/>
    </i>
    <i r="3">
      <x v="1"/>
    </i>
    <i>
      <x v="3"/>
      <x v="17"/>
      <x/>
      <x/>
    </i>
    <i r="3">
      <x v="1"/>
    </i>
    <i r="2">
      <x v="1"/>
      <x/>
    </i>
    <i r="3">
      <x v="1"/>
    </i>
    <i r="1">
      <x v="18"/>
      <x/>
      <x/>
    </i>
    <i r="3">
      <x v="1"/>
    </i>
    <i r="2">
      <x v="1"/>
      <x/>
    </i>
    <i r="3">
      <x v="1"/>
    </i>
    <i r="1">
      <x v="19"/>
      <x/>
      <x/>
    </i>
    <i r="3">
      <x v="1"/>
    </i>
    <i r="2">
      <x v="1"/>
      <x/>
    </i>
    <i r="3">
      <x v="1"/>
    </i>
  </rowItems>
  <colFields count="1">
    <field x="9"/>
  </colFields>
  <colItems count="3">
    <i>
      <x/>
    </i>
    <i>
      <x v="1"/>
    </i>
    <i t="grand">
      <x/>
    </i>
  </colItems>
  <dataFields count="1">
    <dataField name="Sum of Gesamt" fld="10" baseField="6" baseItem="1" numFmtId="3"/>
  </dataFields>
  <chartFormats count="10">
    <chartFormat chart="0" format="0" series="1">
      <pivotArea type="data" outline="0" fieldPosition="0">
        <references count="3">
          <reference field="4294967294" count="1" selected="0">
            <x v="0"/>
          </reference>
          <reference field="5" count="1" selected="0">
            <x v="0"/>
          </reference>
          <reference field="6" count="1" selected="0">
            <x v="0"/>
          </reference>
        </references>
      </pivotArea>
    </chartFormat>
    <chartFormat chart="0" format="1" series="1">
      <pivotArea type="data" outline="0" fieldPosition="0">
        <references count="3">
          <reference field="4294967294" count="1" selected="0">
            <x v="0"/>
          </reference>
          <reference field="5" count="1" selected="0">
            <x v="0"/>
          </reference>
          <reference field="6" count="1" selected="0">
            <x v="1"/>
          </reference>
        </references>
      </pivotArea>
    </chartFormat>
    <chartFormat chart="0" format="2" series="1">
      <pivotArea type="data" outline="0" fieldPosition="0">
        <references count="3">
          <reference field="4294967294" count="1" selected="0">
            <x v="0"/>
          </reference>
          <reference field="5" count="1" selected="0">
            <x v="1"/>
          </reference>
          <reference field="6" count="1" selected="0">
            <x v="0"/>
          </reference>
        </references>
      </pivotArea>
    </chartFormat>
    <chartFormat chart="0" format="3" series="1">
      <pivotArea type="data" outline="0" fieldPosition="0">
        <references count="3">
          <reference field="4294967294" count="1" selected="0">
            <x v="0"/>
          </reference>
          <reference field="5" count="1" selected="0">
            <x v="1"/>
          </reference>
          <reference field="6" count="1" selected="0">
            <x v="1"/>
          </reference>
        </references>
      </pivotArea>
    </chartFormat>
    <chartFormat chart="0" format="4" series="1">
      <pivotArea type="data" outline="0" fieldPosition="0">
        <references count="2">
          <reference field="4294967294" count="1" selected="0">
            <x v="0"/>
          </reference>
          <reference field="6" count="1" selected="0">
            <x v="0"/>
          </reference>
        </references>
      </pivotArea>
    </chartFormat>
    <chartFormat chart="0" format="5" series="1">
      <pivotArea type="data" outline="0" fieldPosition="0">
        <references count="2">
          <reference field="4294967294" count="1" selected="0">
            <x v="0"/>
          </reference>
          <reference field="6" count="1" selected="0">
            <x v="1"/>
          </reference>
        </references>
      </pivotArea>
    </chartFormat>
    <chartFormat chart="0" format="6" series="1">
      <pivotArea type="data" outline="0" fieldPosition="0">
        <references count="1">
          <reference field="4294967294" count="1" selected="0">
            <x v="0"/>
          </reference>
        </references>
      </pivotArea>
    </chartFormat>
    <chartFormat chart="0" format="41">
      <pivotArea type="data" outline="0" fieldPosition="0">
        <references count="4">
          <reference field="4294967294" count="1" selected="0">
            <x v="0"/>
          </reference>
          <reference field="5" count="1" selected="0">
            <x v="1"/>
          </reference>
          <reference field="6" count="1" selected="0">
            <x v="1"/>
          </reference>
          <reference field="9" count="1" selected="0">
            <x v="0"/>
          </reference>
        </references>
      </pivotArea>
    </chartFormat>
    <chartFormat chart="0" format="40" series="1">
      <pivotArea type="data" outline="0" fieldPosition="0">
        <references count="2">
          <reference field="4294967294" count="1" selected="0">
            <x v="0"/>
          </reference>
          <reference field="9" count="1" selected="0">
            <x v="0"/>
          </reference>
        </references>
      </pivotArea>
    </chartFormat>
    <chartFormat chart="0" format="40" series="1">
      <pivotArea type="data" outline="0" fieldPosition="0">
        <references count="2">
          <reference field="4294967294" count="1" selected="0">
            <x v="0"/>
          </reference>
          <reference field="9"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erart2" xr10:uid="{DBCE1B64-6180-48EA-B4E0-811594CD22ED}" sourceName="Tierart">
  <pivotTables>
    <pivotTable tabId="291" name="PivotTable2"/>
  </pivotTables>
  <data>
    <tabular pivotCacheId="1241800134" showMissing="0" crossFilter="showItemsWithNoData">
      <items count="4">
        <i x="0" s="1"/>
        <i x="1" s="1"/>
        <i x="2" s="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utzungsart3" xr10:uid="{F55E39A8-EF6D-431C-8E5A-175F01F4C266}" sourceName="Nutzungsart">
  <pivotTables>
    <pivotTable tabId="291" name="PivotTable2"/>
  </pivotTables>
  <data>
    <tabular pivotCacheId="1241800134" showMissing="0" crossFilter="showItemsWithNoData">
      <items count="10">
        <i x="0" s="1"/>
        <i x="1" s="1"/>
        <i x="2" s="1"/>
        <i x="3" s="1"/>
        <i x="4" s="1"/>
        <i x="5" s="1"/>
        <i x="6" s="1"/>
        <i x="7" s="1"/>
        <i x="8" s="1"/>
        <i x="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MEG1" xr10:uid="{A89CC125-B26A-4F8E-85EA-A26C6AB5AEA0}" sourceName="AMEG">
  <pivotTables>
    <pivotTable tabId="291" name="PivotTable2"/>
  </pivotTables>
  <data>
    <tabular pivotCacheId="1241800134" customListSort="0" showMissing="0" crossFilter="showItemsWithNoData">
      <items count="3">
        <i x="0" s="1"/>
        <i x="1" s="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irkstoffklasse2" xr10:uid="{D69D625D-F778-4C8D-A2E5-1F96F09C8E47}" sourceName="Wirkstoffklasse">
  <pivotTables>
    <pivotTable tabId="291" name="PivotTable2"/>
  </pivotTables>
  <data>
    <tabular pivotCacheId="1241800134" customListSort="0" showMissing="0" crossFilter="showItemsWithNoData">
      <items count="19">
        <i x="4" s="1"/>
        <i x="5" s="1"/>
        <i x="0" s="1"/>
        <i x="1" s="1"/>
        <i x="6" s="1"/>
        <i x="2" s="1"/>
        <i x="10" s="1"/>
        <i x="7" s="1"/>
        <i x="8" s="1"/>
        <i x="11" s="1"/>
        <i x="9" s="1"/>
        <i x="3" s="1"/>
        <i x="12" s="1"/>
        <i x="13" s="1"/>
        <i x="16" s="1" nd="1"/>
        <i x="17" s="1" nd="1"/>
        <i x="15" s="1" nd="1"/>
        <i x="14" s="1" nd="1"/>
        <i x="18"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rechnungsmodus1" xr10:uid="{04E151F4-18EC-4B18-BF87-ED42B266F0E3}" sourceName="Berechnungsmodus">
  <pivotTables>
    <pivotTable tabId="291" name="PivotTable4"/>
    <pivotTable tabId="291" name="PivotTable2"/>
  </pivotTables>
  <data>
    <tabular pivotCacheId="1241800134" sortOrder="descending" customListSort="0" showMissing="0" crossFilter="showItemsWithNoData">
      <items count="6">
        <i x="2" s="1"/>
        <i x="1"/>
        <i x="0"/>
        <i x="4" nd="1"/>
        <i x="5" nd="1"/>
        <i x="3"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erart" xr10:uid="{26D176C7-F4BF-4360-9AF3-C9EDCB733673}" sourceName="Tierart">
  <pivotTables>
    <pivotTable tabId="293" name="PivotTable8"/>
  </pivotTables>
  <data>
    <tabular pivotCacheId="247029344" showMissing="0" crossFilter="showItemsWithNoData">
      <items count="14">
        <i x="0" s="1"/>
        <i x="1" s="1"/>
        <i x="2" s="1"/>
        <i x="3" s="1"/>
        <i x="9" s="1" nd="1"/>
        <i x="5" s="1" nd="1"/>
        <i x="12" s="1" nd="1"/>
        <i x="7" s="1" nd="1"/>
        <i x="4" s="1" nd="1"/>
        <i x="10" s="1" nd="1"/>
        <i x="13" s="1" nd="1"/>
        <i x="11" s="1" nd="1"/>
        <i x="6" s="1" nd="1"/>
        <i x="8"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utzungsart" xr10:uid="{A84BCF31-2227-4E2E-B6F5-FF504EAD7375}" sourceName="Nutzungsart">
  <pivotTables>
    <pivotTable tabId="293" name="PivotTable8"/>
  </pivotTables>
  <data>
    <tabular pivotCacheId="247029344" showMissing="0" crossFilter="showItemsWithNoData">
      <items count="12">
        <i x="0" s="1"/>
        <i x="1" s="1"/>
        <i x="2" s="1"/>
        <i x="3" s="1"/>
        <i x="4" s="1"/>
        <i x="5" s="1"/>
        <i x="6" s="1"/>
        <i x="7" s="1"/>
        <i x="8" s="1"/>
        <i x="9" s="1"/>
        <i x="11" s="1" nd="1"/>
        <i x="10"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erechnungsmodus" xr10:uid="{B03540F8-0C3F-43BC-9A4A-A279EF57E2CD}" sourceName="Berechnungsmodus">
  <pivotTables>
    <pivotTable tabId="293" name="PivotTable8"/>
    <pivotTable tabId="293" name="PivotTable5"/>
  </pivotTables>
  <data>
    <tabular pivotCacheId="247029344" sortOrder="descending" customListSort="0" showMissing="0" crossFilter="showItemsWithNoData">
      <items count="3">
        <i x="2" s="1"/>
        <i x="1"/>
        <i x="0"/>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utzungsart1" xr10:uid="{D5468820-20B5-402D-8D29-4AE10370FED3}" sourceName="Nutzungsart">
  <pivotTables>
    <pivotTable tabId="290" name="PivotTable1"/>
    <pivotTable tabId="290" name="PivotTable3"/>
  </pivotTables>
  <data>
    <tabular pivotCacheId="655205832" showMissing="0" crossFilter="showItemsWithNoData">
      <items count="4">
        <i x="0" s="1"/>
        <i x="1"/>
        <i x="2"/>
        <i x="3"/>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erart11" xr10:uid="{A51C9420-C1BB-45EF-86F5-74789AB5FDF4}" sourceName="Tierart">
  <pivotTables>
    <pivotTable tabId="281" name="PivotTable1"/>
  </pivotTables>
  <data>
    <tabular pivotCacheId="794952223" showMissing="0" crossFilter="showItemsWithNoData">
      <items count="5">
        <i x="0" s="1"/>
        <i x="1" s="1"/>
        <i x="2" s="1"/>
        <i x="3" s="1"/>
        <i x="4"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utzungsart21" xr10:uid="{244C529F-8512-46BF-BAA2-8B4B935FB007}" sourceName="Nutzungsart">
  <pivotTables>
    <pivotTable tabId="281" name="PivotTable1"/>
  </pivotTables>
  <data>
    <tabular pivotCacheId="794952223" showMissing="0" crossFilter="showItemsWithNoData">
      <items count="21">
        <i x="0" s="1"/>
        <i x="1" s="1"/>
        <i x="2" s="1"/>
        <i x="3" s="1"/>
        <i x="4" s="1"/>
        <i x="5" s="1"/>
        <i x="6" s="1"/>
        <i x="7" s="1"/>
        <i x="8" s="1"/>
        <i x="9" s="1"/>
        <i x="10" s="1"/>
        <i x="11" s="1"/>
        <i x="12" s="1"/>
        <i x="13" s="1"/>
        <i x="14" s="1"/>
        <i x="15" s="1"/>
        <i x="16" s="1"/>
        <i x="17" s="1"/>
        <i x="18" s="1"/>
        <i x="19" s="1"/>
        <i x="20"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MEG2" xr10:uid="{7FD23286-4E86-4521-991D-124272E3BCC2}" sourceName="AMEG">
  <pivotTables>
    <pivotTable tabId="281" name="PivotTable1"/>
  </pivotTables>
  <data>
    <tabular pivotCacheId="794952223" customListSort="0" showMissing="0" crossFilter="showItemsWithNoData">
      <items count="4">
        <i x="0" s="1"/>
        <i x="1" s="1"/>
        <i x="2" s="1"/>
        <i x="3"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ategorie1" xr10:uid="{4DC2F185-EEB6-4697-940D-CB28EC7FB77A}" sourceName="Kategorie">
  <pivotTables>
    <pivotTable tabId="281" name="PivotTable1"/>
  </pivotTables>
  <data>
    <tabular pivotCacheId="794952223" customListSort="0" showMissing="0" crossFilter="showItemsWithNoData">
      <items count="3">
        <i x="0" s="1"/>
        <i x="1" s="1"/>
        <i x="2"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irkstoffklasse11" xr10:uid="{19906F40-76A7-4603-BD68-9169E3CE818B}" sourceName="Wirkstoffklasse">
  <pivotTables>
    <pivotTable tabId="281" name="PivotTable1"/>
  </pivotTables>
  <data>
    <tabular pivotCacheId="794952223" showMissing="0" crossFilter="showItemsWithNoData">
      <items count="15">
        <i x="4" s="1"/>
        <i x="5" s="1"/>
        <i x="0" s="1"/>
        <i x="1" s="1"/>
        <i x="6" s="1"/>
        <i x="2" s="1"/>
        <i x="9" s="1"/>
        <i x="7" s="1"/>
        <i x="8" s="1"/>
        <i x="10" s="1"/>
        <i x="13" s="1"/>
        <i x="3" s="1"/>
        <i x="11" s="1"/>
        <i x="12" s="1"/>
        <i x="14"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utzungsart4" xr10:uid="{F035D2A9-B11A-46BD-8EC4-517755D45260}" sourceName="[NutzungsartMinimierung].[Nutzungsart]">
  <pivotTables>
    <pivotTable tabId="292" name="PivotTable10"/>
    <pivotTable tabId="292" name="VM_WSK"/>
    <pivotTable tabId="292" name="pTH_WSK"/>
  </pivotTables>
  <data>
    <olap pivotCacheId="114458830">
      <levels count="2">
        <level uniqueName="[NutzungsartMinimierung].[Nutzungsart].[(All)]" sourceCaption="(All)" count="0"/>
        <level uniqueName="[NutzungsartMinimierung].[Nutzungsart].[Nutzungsart]" sourceCaption="Nutzungsart" count="11" sortOrder="ascending">
          <ranges>
            <range startItem="0">
              <i n="[NutzungsartMinimierung].[Nutzungsart].&amp;[Ferkel]" c="Ferkel"/>
              <i n="[NutzungsartMinimierung].[Nutzungsart].&amp;[Junghennen]" c="Junghennen"/>
              <i n="[NutzungsartMinimierung].[Nutzungsart].&amp;[Kälber, zugegangen]" c="Kälber, zugegangen"/>
              <i n="[NutzungsartMinimierung].[Nutzungsart].&amp;[Legehennen]" c="Legehennen"/>
              <i n="[NutzungsartMinimierung].[Nutzungsart].&amp;[Masthühner]" c="Masthühner"/>
              <i n="[NutzungsartMinimierung].[Nutzungsart].&amp;[Mastputen]" c="Mastputen"/>
              <i n="[NutzungsartMinimierung].[Nutzungsart].&amp;[Mastschweine]" c="Mastschweine"/>
              <i n="[NutzungsartMinimierung].[Nutzungsart].&amp;[Milchkühe]" c="Milchkühe"/>
              <i n="[NutzungsartMinimierung].[Nutzungsart].&amp;[Saugferkel]" c="Saugferkel"/>
              <i n="[NutzungsartMinimierung].[Nutzungsart].&amp;[Zuchtschweine]" c="Zuchtschweine"/>
              <i n="[NutzungsartMinimierung].[Nutzungsart].&amp;" c="(Leer)" nd="1"/>
            </range>
          </ranges>
        </level>
      </levels>
      <selections count="1">
        <selection n="[NutzungsartMinimierung].[Nutzungsart].[All]"/>
      </selections>
    </olap>
  </data>
  <extLst>
    <x:ext xmlns:x15="http://schemas.microsoft.com/office/spreadsheetml/2010/11/main" uri="{470722E0-AACD-4C17-9CDC-17EF765DBC7E}">
      <x15:slicerCacheHideItemsWithNoData count="1">
        <x15:slicerCacheOlapLevelName uniqueName="[NutzungsartMinimierung].[Nutzungsart].[Nutzungsart]" count="1"/>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MEG" xr10:uid="{CED8A051-DE40-43EC-B355-592288AE7B10}" sourceName="[AMEG].[AMEG]">
  <pivotTables>
    <pivotTable tabId="292" name="VM_WSK"/>
    <pivotTable tabId="292" name="pTH_WSK"/>
  </pivotTables>
  <data>
    <olap pivotCacheId="114458830">
      <levels count="2">
        <level uniqueName="[AMEG].[AMEG].[(All)]" sourceCaption="(All)" count="0"/>
        <level uniqueName="[AMEG].[AMEG].[AMEG]" sourceCaption="AMEG" count="3" crossFilter="showItemsWithNoData">
          <ranges>
            <range startItem="0">
              <i n="[AMEG].[AMEG].&amp;[B]" c="B"/>
              <i n="[AMEG].[AMEG].&amp;[C]" c="C"/>
              <i n="[AMEG].[AMEG].&amp;[D]" c="D"/>
            </range>
          </ranges>
        </level>
      </levels>
      <selections count="1">
        <selection n="[AMEG].[AMEG].[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erart 3" xr10:uid="{F6B48E7B-C869-4BEF-9036-11052DFBD45B}" cache="Slicer_Tierart11" caption="2) Tierart" rowHeight="241300"/>
  <slicer name="Nutzungsart 5" xr10:uid="{8FB87C0C-1DC8-46E3-8091-C4B328CBA138}" cache="Slicer_Nutzungsart21" caption="3) Nutzungsart" rowHeight="241300"/>
  <slicer name="AMEG 2" xr10:uid="{325792C0-2AB7-44CC-96BE-0ED884649F4E}" cache="Slicer_AMEG2" caption="4) AMEG" rowHeight="241300"/>
  <slicer name="Kategorie 1" xr10:uid="{C5E9A35A-FB8A-433B-A597-174C975255AD}" cache="Slicer_Kategorie1" caption="1) Kategorie" rowHeight="241300"/>
  <slicer name="Wirkstoffklasse 3" xr10:uid="{66D0290B-CD66-437C-ADB2-D77A36FD0F7D}" cache="Slicer_Wirkstoffklasse11" caption="5) Wirkstoffklass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erart" xr10:uid="{21D0F5C7-1FC8-4FF2-964D-37543B5948BC}" cache="Slicer_Tierart" caption="1) Tierart" rowHeight="241300"/>
  <slicer name="Nutzungsart" xr10:uid="{E5D00BF9-FDFA-4A90-845A-81F4D08E2CB1}" cache="Slicer_Nutzungsart" caption="2) Nutzungsart" rowHeight="241300"/>
  <slicer name="Berechnungsmodus" xr10:uid="{F3A1F3EA-80B3-46AC-9D96-E891D9B22235}" cache="Slicer_Berechnungsmodus" caption="3) Berechnungsmodus"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utzungsart 1" xr10:uid="{615AEE13-AB98-46DE-B8E5-3BC136ECCC1A}" cache="Slicer_Nutzungsart1" caption="Nutzungsart"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erart 2" xr10:uid="{6EA9FFA9-3184-41F1-994C-0BDC726FDB58}" cache="Slicer_Tierart2" caption="1) Tierart" rowHeight="241300"/>
  <slicer name="Nutzungsart 4" xr10:uid="{679CEF60-BAA1-4B44-810B-C1CBB3C7DE6E}" cache="Slicer_Nutzungsart3" caption="2) Nutzungsart" rowHeight="241300"/>
  <slicer name="AMEG 1" xr10:uid="{ACC6838A-DFCF-47BF-A570-F29650EB67CC}" cache="Slicer_AMEG1" caption="3) AMEG" rowHeight="241300"/>
  <slicer name="Wirkstoffklasse 2" xr10:uid="{810D54C7-AD85-4451-824B-AB9F7C75F490}" cache="Slicer_Wirkstoffklasse2" caption="4) Wirkstoffklasse" rowHeight="241300"/>
  <slicer name="Berechnungsmodus 1" xr10:uid="{2FB81737-953A-4F3D-8FA8-F3A64EA22DEE}" cache="Slicer_Berechnungsmodus1" caption="5) Berechnungsmodus"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utzungsart 6" xr10:uid="{5C2F40BB-314B-4464-8CCD-2C85FE931C3A}" cache="Slicer_Nutzungsart4" caption="1) Nutzungsart" level="1" rowHeight="241300"/>
  <slicer name="AMEG 3" xr10:uid="{78AC18FE-5F75-4041-BECC-078FE2ED1A45}" cache="Slicer_AMEG" caption="2) AMEG"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200982-339B-43DF-A7FB-51A55F5B2F3B}" name="VM" displayName="VM" ref="B6:I802" totalsRowShown="0" headerRowDxfId="75" dataDxfId="73" headerRowBorderDxfId="74" tableBorderDxfId="72" totalsRowBorderDxfId="71">
  <autoFilter ref="B6:I802" xr:uid="{25200982-339B-43DF-A7FB-51A55F5B2F3B}"/>
  <tableColumns count="8">
    <tableColumn id="1" xr3:uid="{05C6B1EE-ED84-4D73-A7AE-52E4EE43BFAC}" name="Jahr" dataDxfId="70"/>
    <tableColumn id="3" xr3:uid="{2E927337-CC3A-4907-807F-B1F15D66BE90}" name="Tierart" dataDxfId="69"/>
    <tableColumn id="4" xr3:uid="{7A99685A-013D-4A11-97D3-426751538508}" name="Nutzungsart" dataDxfId="68"/>
    <tableColumn id="5" xr3:uid="{0B3B8F4C-E2E0-47E6-B7B9-3402EC60D261}" name="Kategorie" dataDxfId="67"/>
    <tableColumn id="8" xr3:uid="{42FFE160-871F-43F3-B6D4-11B70819C097}" name="AMEG" dataDxfId="66"/>
    <tableColumn id="6" xr3:uid="{E95633E7-27A3-458D-8C4A-883E7EC43F4D}" name="Wirkstoffklasse" dataDxfId="65"/>
    <tableColumn id="7" xr3:uid="{F19772E6-BB95-4DF2-B46A-F9B7EE50B9B6}" name="Wirkstoff" dataDxfId="64"/>
    <tableColumn id="10" xr3:uid="{A6B9FF57-0A58-4F45-B626-CCD24C26FE92}" name="Verbrauchsmenge" dataDxfId="63"/>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03B11E-43BB-4E25-9A9F-95DFC42EFEE7}" name="bTH" displayName="bTH" ref="B8:K68" totalsRowShown="0" headerRowDxfId="55" dataDxfId="53" headerRowBorderDxfId="54" tableBorderDxfId="52" totalsRowBorderDxfId="51">
  <autoFilter ref="B8:K68" xr:uid="{DC03B11E-43BB-4E25-9A9F-95DFC42EFEE7}">
    <filterColumn colId="9">
      <filters>
        <filter val="TAMGÄndG (2022)"/>
      </filters>
    </filterColumn>
  </autoFilter>
  <tableColumns count="10">
    <tableColumn id="2" xr3:uid="{A8E83FC7-F3E2-4B29-88EB-44797E54EBCB}" name="Jahr" dataDxfId="50"/>
    <tableColumn id="3" xr3:uid="{F5414895-E577-4FDE-9B09-11C8AA87C210}" name="Hj." dataDxfId="49"/>
    <tableColumn id="5" xr3:uid="{70089383-7FDC-456B-A300-C142929D6F20}" name="Tierart" dataDxfId="48"/>
    <tableColumn id="7" xr3:uid="{6E8C9DEA-628B-4117-B1D3-66D927C24A94}" name="Nutzungsart" dataDxfId="47"/>
    <tableColumn id="10" xr3:uid="{DE80F65E-1CDB-40CF-B67D-9EF145379D06}" name="Anzahl Betriebe" dataDxfId="46"/>
    <tableColumn id="1" xr3:uid="{6C11EB92-F718-443D-92C3-D6CD432E5D51}" name="25 %-Quantil" dataDxfId="45"/>
    <tableColumn id="4" xr3:uid="{A451CED9-D474-4FED-B2D1-CB0297B19E1E}" name="50 %-Quantil" dataDxfId="44"/>
    <tableColumn id="6" xr3:uid="{0ACAC7FC-1F27-4647-807E-BFBC80D25CC6}" name="75 %-Quantil" dataDxfId="43"/>
    <tableColumn id="8" xr3:uid="{ADD7AD4D-85B1-492A-A2AA-0303A4C296BB}" name="90 %-Quantil" dataDxfId="42"/>
    <tableColumn id="9" xr3:uid="{72974A2E-6C98-4072-8B42-3B18F815BD1F}" name="Berechnungsmodus" dataDxfId="41"/>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8899E89-21F6-458D-82DF-5DAA04682911}" name="pTH" displayName="pTH" ref="B7:I805" totalsRowShown="0" headerRowDxfId="36" dataDxfId="35">
  <autoFilter ref="B7:I805" xr:uid="{A8899E89-21F6-458D-82DF-5DAA04682911}">
    <filterColumn colId="7">
      <filters>
        <filter val="TAMGÄndG (2022)"/>
      </filters>
    </filterColumn>
  </autoFilter>
  <tableColumns count="8">
    <tableColumn id="1" xr3:uid="{6CCB3498-1D6E-46DA-AEBF-4DEA9FEB5A54}" name="Jahr" dataDxfId="34"/>
    <tableColumn id="2" xr3:uid="{9EB7451F-FE2F-41C4-BF13-AEEAC5C57011}" name="Tierart" dataDxfId="33"/>
    <tableColumn id="3" xr3:uid="{1CE0D83D-FFEE-447C-AF6C-DF7C226E47E7}" name="Nutzungsart" dataDxfId="32"/>
    <tableColumn id="4" xr3:uid="{52514B7A-1168-4F55-BBE9-1F00DCE3F3A3}" name="AMEG" dataDxfId="31"/>
    <tableColumn id="5" xr3:uid="{F1ED0628-4975-4F86-8121-5608C9C1AC63}" name="Wirkstoffklasse" dataDxfId="30"/>
    <tableColumn id="6" xr3:uid="{A1816009-E157-4295-966B-AAFF3C8ED2FD}" name="Wirkstoff" dataDxfId="29"/>
    <tableColumn id="8" xr3:uid="{1F134B70-04E6-47A3-8D8A-E843B092E8A7}" name="Populationsweite Therapiehäufigkeit" dataDxfId="28"/>
    <tableColumn id="7" xr3:uid="{88588340-3254-44E7-9BA1-C5BD55860FC2}" name="Berechnungsmodus" dataDxfId="27"/>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969E70-4BC6-4098-B1C1-1252C3F08EE2}" name="Nutzungsart" displayName="Nutzungsart" ref="A3:A23" totalsRowShown="0">
  <autoFilter ref="A3:A23" xr:uid="{2E969E70-4BC6-4098-B1C1-1252C3F08EE2}"/>
  <tableColumns count="1">
    <tableColumn id="1" xr3:uid="{F1291DB3-9E67-45C6-B56B-5EAE3A551E61}" name="Nutzungsart"/>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958C1B-A297-4BBB-89D0-F84E9CC9AB53}" name="NutzungsartMinimierung" displayName="NutzungsartMinimierung" ref="E3:E13" totalsRowShown="0" headerRowDxfId="13" dataDxfId="12">
  <autoFilter ref="E3:E13" xr:uid="{EC958C1B-A297-4BBB-89D0-F84E9CC9AB53}"/>
  <tableColumns count="1">
    <tableColumn id="1" xr3:uid="{7793D324-AD11-4705-BB77-4AF388771DCB}" name="Nutzungsart" dataDxfId="1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153632F-7626-4533-9209-B511954698B7}" name="Table8" displayName="Table8" ref="C3:C7" totalsRowShown="0">
  <autoFilter ref="C3:C7" xr:uid="{3153632F-7626-4533-9209-B511954698B7}"/>
  <tableColumns count="1">
    <tableColumn id="1" xr3:uid="{16FB5BFD-FC4A-4F72-BB70-6F81D9761F59}" name="Nutzungsart"/>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142441-5D18-4703-87E2-91E64A6EBDAE}" name="Wirkstoffklasse" displayName="Wirkstoffklasse" ref="G3:G17" totalsRowShown="0">
  <autoFilter ref="G3:G17" xr:uid="{C2142441-5D18-4703-87E2-91E64A6EBDAE}"/>
  <tableColumns count="1">
    <tableColumn id="1" xr3:uid="{0477ADDC-0535-4E92-9855-CA157F7226E1}" name="Wirkstoffklasse"/>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F8CBE59-A34C-4D89-8C55-D0A76B37397A}" name="AMEG" displayName="AMEG" ref="I3:I6" totalsRowShown="0">
  <autoFilter ref="I3:I6" xr:uid="{5F8CBE59-A34C-4D89-8C55-D0A76B37397A}"/>
  <tableColumns count="1">
    <tableColumn id="1" xr3:uid="{965EC9F9-E2D1-4540-912C-BD0300C9BC46}" name="AMEG"/>
  </tableColumns>
  <tableStyleInfo name="TableStyleLight1" showFirstColumn="0" showLastColumn="0" showRowStripes="1" showColumnStripes="0"/>
</table>
</file>

<file path=xl/theme/theme1.xml><?xml version="1.0" encoding="utf-8"?>
<a:theme xmlns:a="http://schemas.openxmlformats.org/drawingml/2006/main" name="BfR Theme">
  <a:themeElements>
    <a:clrScheme name="Benutzerdefiniert 5">
      <a:dk1>
        <a:sysClr val="windowText" lastClr="000000"/>
      </a:dk1>
      <a:lt1>
        <a:sysClr val="window" lastClr="FFFFFF"/>
      </a:lt1>
      <a:dk2>
        <a:srgbClr val="000000"/>
      </a:dk2>
      <a:lt2>
        <a:srgbClr val="FFFFFF"/>
      </a:lt2>
      <a:accent1>
        <a:srgbClr val="003869"/>
      </a:accent1>
      <a:accent2>
        <a:srgbClr val="00AEC3"/>
      </a:accent2>
      <a:accent3>
        <a:srgbClr val="AFCA00"/>
      </a:accent3>
      <a:accent4>
        <a:srgbClr val="00A754"/>
      </a:accent4>
      <a:accent5>
        <a:srgbClr val="324657"/>
      </a:accent5>
      <a:accent6>
        <a:srgbClr val="FFDD00"/>
      </a:accent6>
      <a:hlink>
        <a:srgbClr val="000000"/>
      </a:hlink>
      <a:folHlink>
        <a:srgbClr val="000000"/>
      </a:folHlink>
    </a:clrScheme>
    <a:fontScheme name="BfR">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E5EBF0"/>
        </a:solidFill>
        <a:ln w="9525">
          <a:noFill/>
        </a:ln>
      </a:spPr>
      <a:bodyPr lIns="180000" tIns="144000" rIns="180000" bIns="144000" rtlCol="0" anchor="ctr"/>
      <a:lstStyle>
        <a:defPPr algn="ctr">
          <a:defRPr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lgn="l">
          <a:defRPr dirty="0" err="1" smtClean="0"/>
        </a:defPPr>
      </a:lstStyle>
    </a:txDef>
  </a:objectDefaults>
  <a:extraClrSchemeLst>
    <a:extraClrScheme>
      <a:clrScheme name="BfR Farben">
        <a:dk1>
          <a:srgbClr val="000000"/>
        </a:dk1>
        <a:lt1>
          <a:srgbClr val="FFFFFF"/>
        </a:lt1>
        <a:dk2>
          <a:srgbClr val="000000"/>
        </a:dk2>
        <a:lt2>
          <a:srgbClr val="FFFFFF"/>
        </a:lt2>
        <a:accent1>
          <a:srgbClr val="003869"/>
        </a:accent1>
        <a:accent2>
          <a:srgbClr val="00AEC3"/>
        </a:accent2>
        <a:accent3>
          <a:srgbClr val="AFCA00"/>
        </a:accent3>
        <a:accent4>
          <a:srgbClr val="00A754"/>
        </a:accent4>
        <a:accent5>
          <a:srgbClr val="324657"/>
        </a:accent5>
        <a:accent6>
          <a:srgbClr val="FFDD00"/>
        </a:accent6>
        <a:hlink>
          <a:srgbClr val="F39200"/>
        </a:hlink>
        <a:folHlink>
          <a:srgbClr val="E40038"/>
        </a:folHlink>
      </a:clrScheme>
    </a:extraClrScheme>
  </a:extraClrSchemeLst>
  <a:custClrLst>
    <a:custClr name="Basisfarbe Blau">
      <a:srgbClr val="003869"/>
    </a:custClr>
    <a:custClr name="Akzentfarbe Blau">
      <a:srgbClr val="00AEC3"/>
    </a:custClr>
    <a:custClr name="Akzentfarbe Grün">
      <a:srgbClr val="AFCA00"/>
    </a:custClr>
    <a:custClr name="Akzentfarbe Blaugrün">
      <a:srgbClr val="00A754"/>
    </a:custClr>
    <a:custClr name="Akzentfarbe Grau">
      <a:srgbClr val="324657"/>
    </a:custClr>
    <a:custClr name="Akzentfarbe Gelb">
      <a:srgbClr val="FFDD00"/>
    </a:custClr>
    <a:custClr name="Akzentfarbe Orange">
      <a:srgbClr val="F39200"/>
    </a:custClr>
    <a:custClr name="Akzentfarbe Rot">
      <a:srgbClr val="E40038"/>
    </a:custClr>
    <a:custClr name="Akzentfarbe Hellblau">
      <a:srgbClr val="BAD8E9"/>
    </a:custClr>
    <a:custClr name="--">
      <a:srgbClr val="FFFFFF"/>
    </a:custClr>
    <a:custClr name="Basisfarbe Blau 60%">
      <a:srgbClr val="6688A5"/>
    </a:custClr>
    <a:custClr name="Akzentfarbe Blau 60%">
      <a:srgbClr val="66CEDB"/>
    </a:custClr>
    <a:custClr name="Akzentfarbe Grün 60%">
      <a:srgbClr val="CFDF66"/>
    </a:custClr>
    <a:custClr name="Akzentfarbe Blaugrün 60%">
      <a:srgbClr val="66CA98"/>
    </a:custClr>
    <a:custClr name="Akzentfarbe Grau 60%">
      <a:srgbClr val="84909A"/>
    </a:custClr>
    <a:custClr name="Akzentfarbe Gelb 60%">
      <a:srgbClr val="FFEB66"/>
    </a:custClr>
    <a:custClr name="Akzentfarbe Orange 60%">
      <a:srgbClr val="F8BE66"/>
    </a:custClr>
    <a:custClr name="Akzentfarbe Rot 60%">
      <a:srgbClr val="EF6688"/>
    </a:custClr>
    <a:custClr name="Akzentfarbe Hellblau 60%">
      <a:srgbClr val="D6E8F2"/>
    </a:custClr>
    <a:custClr name="--">
      <a:srgbClr val="FFFFFF"/>
    </a:custClr>
    <a:custClr name="Basisfarbe Blau 30%">
      <a:srgbClr val="B2C3D2"/>
    </a:custClr>
    <a:custClr name="Akzentfarbe Blau 30%">
      <a:srgbClr val="B2E7ED"/>
    </a:custClr>
    <a:custClr name="Akzentfarbe Grün 30%">
      <a:srgbClr val="E7EFB2"/>
    </a:custClr>
    <a:custClr name="Akzentfarbe Blaugrün 30%">
      <a:srgbClr val="B3E5CC"/>
    </a:custClr>
    <a:custClr name="Akzentfarbe Grau 30%">
      <a:srgbClr val="C2C7CD"/>
    </a:custClr>
    <a:custClr name="Akzentfarbe Gelb 30%">
      <a:srgbClr val="FFF5B2"/>
    </a:custClr>
    <a:custClr name="Akzentfarbe Orange 30%">
      <a:srgbClr val="FBDEB2"/>
    </a:custClr>
    <a:custClr name="Akzentfarbe Rot 30%">
      <a:srgbClr val="F7B2C3"/>
    </a:custClr>
    <a:custClr name="Akzentfarbe Hellblau 30%">
      <a:srgbClr val="EAF3F8"/>
    </a:custClr>
    <a:custClr name="--">
      <a:srgbClr val="FFFFFF"/>
    </a:custClr>
    <a:custClr name="Basisfarbe Blau 10%">
      <a:srgbClr val="E5EBF0"/>
    </a:custClr>
    <a:custClr name="--">
      <a:srgbClr val="FFFFFF"/>
    </a:custClr>
    <a:custClr name="--">
      <a:srgbClr val="FFFFFF"/>
    </a:custClr>
    <a:custClr name="--">
      <a:srgbClr val="FFFFFF"/>
    </a:custClr>
    <a:custClr name="--">
      <a:srgbClr val="FFFFFF"/>
    </a:custClr>
    <a:custClr name="--">
      <a:srgbClr val="FFFFFF"/>
    </a:custClr>
    <a:custClr name="--">
      <a:srgbClr val="FFFFFF"/>
    </a:custClr>
    <a:custClr name="--">
      <a:srgbClr val="FFFFFF"/>
    </a:custClr>
    <a:custClr name="--">
      <a:srgbClr val="FFFFFF"/>
    </a:custClr>
    <a:custClr name="--">
      <a:srgbClr val="FFFFFF"/>
    </a:custClr>
  </a:custClrLst>
  <a:extLst>
    <a:ext uri="{05A4C25C-085E-4340-85A3-A5531E510DB2}">
      <thm15:themeFamily xmlns:thm15="http://schemas.microsoft.com/office/thememl/2012/main" name="BfR Theme" id="{E6CFF983-4C5D-4C47-AE66-7224354790DB}" vid="{0304C2D9-164D-4A92-8E90-64D56920EA4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i.org/10.17590/20250825-094624-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microsoft.com/office/2007/relationships/slicer" Target="../slicers/slicer2.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microsoft.com/office/2007/relationships/slicer" Target="../slicers/slicer3.xml"/></Relationships>
</file>

<file path=xl/worksheets/_rels/sheet13.xml.rels><?xml version="1.0" encoding="UTF-8" standalone="yes"?>
<Relationships xmlns="http://schemas.openxmlformats.org/package/2006/relationships"><Relationship Id="rId2" Type="http://schemas.openxmlformats.org/officeDocument/2006/relationships/pivotTable" Target="../pivotTables/pivotTable7.xml"/><Relationship Id="rId1" Type="http://schemas.openxmlformats.org/officeDocument/2006/relationships/pivotTable" Target="../pivotTables/pivotTable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microsoft.com/office/2007/relationships/slicer" Target="../slicers/slicer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microsoft.com/office/2007/relationships/slicer" Target="../slicers/slicer5.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ivotTable" Target="../pivotTables/pivot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2E7C-8404-4791-BFAA-CDB939CB3935}">
  <dimension ref="B1:C24"/>
  <sheetViews>
    <sheetView showGridLines="0" showRowColHeaders="0" tabSelected="1" zoomScaleNormal="100" workbookViewId="0">
      <selection activeCell="B22" sqref="B22"/>
    </sheetView>
  </sheetViews>
  <sheetFormatPr baseColWidth="10" defaultColWidth="11.42578125" defaultRowHeight="15" x14ac:dyDescent="0.25"/>
  <cols>
    <col min="1" max="1" width="4.28515625" style="49" customWidth="1"/>
    <col min="2" max="2" width="79.140625" style="49" customWidth="1"/>
    <col min="3" max="3" width="4.28515625" style="49" customWidth="1"/>
    <col min="4" max="16384" width="11.42578125" style="49"/>
  </cols>
  <sheetData>
    <row r="1" spans="2:3" ht="60" customHeight="1" x14ac:dyDescent="0.25"/>
    <row r="2" spans="2:3" ht="30" customHeight="1" x14ac:dyDescent="0.25"/>
    <row r="3" spans="2:3" ht="165" customHeight="1" x14ac:dyDescent="0.25"/>
    <row r="4" spans="2:3" ht="18.75" x14ac:dyDescent="0.3">
      <c r="B4" s="50" t="s">
        <v>117</v>
      </c>
    </row>
    <row r="6" spans="2:3" ht="345" x14ac:dyDescent="0.25">
      <c r="B6" s="160" t="s">
        <v>236</v>
      </c>
    </row>
    <row r="8" spans="2:3" ht="7.5" customHeight="1" x14ac:dyDescent="0.25">
      <c r="B8" s="51"/>
      <c r="C8" s="51"/>
    </row>
    <row r="9" spans="2:3" s="50" customFormat="1" ht="18.75" x14ac:dyDescent="0.3">
      <c r="B9" s="50" t="s">
        <v>237</v>
      </c>
    </row>
    <row r="11" spans="2:3" x14ac:dyDescent="0.25">
      <c r="B11" s="52" t="s">
        <v>238</v>
      </c>
    </row>
    <row r="12" spans="2:3" ht="45" x14ac:dyDescent="0.25">
      <c r="B12" s="197" t="s">
        <v>705</v>
      </c>
    </row>
    <row r="13" spans="2:3" x14ac:dyDescent="0.25">
      <c r="B13" s="196" t="s">
        <v>704</v>
      </c>
    </row>
    <row r="15" spans="2:3" ht="7.5" customHeight="1" x14ac:dyDescent="0.25">
      <c r="B15" s="51"/>
      <c r="C15" s="51"/>
    </row>
    <row r="16" spans="2:3" ht="18.75" x14ac:dyDescent="0.3">
      <c r="B16" s="50" t="s">
        <v>239</v>
      </c>
    </row>
    <row r="18" spans="2:2" x14ac:dyDescent="0.25">
      <c r="B18" s="53" t="s">
        <v>240</v>
      </c>
    </row>
    <row r="19" spans="2:2" x14ac:dyDescent="0.25">
      <c r="B19" s="54" t="s">
        <v>241</v>
      </c>
    </row>
    <row r="20" spans="2:2" x14ac:dyDescent="0.25">
      <c r="B20" s="54" t="s">
        <v>242</v>
      </c>
    </row>
    <row r="21" spans="2:2" x14ac:dyDescent="0.25">
      <c r="B21" s="54" t="s">
        <v>243</v>
      </c>
    </row>
    <row r="22" spans="2:2" x14ac:dyDescent="0.25">
      <c r="B22" s="54" t="s">
        <v>244</v>
      </c>
    </row>
    <row r="23" spans="2:2" x14ac:dyDescent="0.25">
      <c r="B23" s="54" t="s">
        <v>245</v>
      </c>
    </row>
    <row r="24" spans="2:2" x14ac:dyDescent="0.25">
      <c r="B24" s="54" t="s">
        <v>246</v>
      </c>
    </row>
  </sheetData>
  <hyperlinks>
    <hyperlink ref="B13" r:id="rId1" xr:uid="{C18E2262-EE38-427D-84E5-88D9B4BB1892}"/>
  </hyperlinks>
  <pageMargins left="0.62992125984251968" right="0.74803149606299213" top="0.59055118110236227" bottom="0.35433070866141736" header="0.31496062992125984" footer="0.31496062992125984"/>
  <pageSetup paperSize="9"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14B1-7A55-40EC-BAC7-D0744F1BBF1A}">
  <sheetPr>
    <pageSetUpPr autoPageBreaks="0"/>
  </sheetPr>
  <dimension ref="A2:E39"/>
  <sheetViews>
    <sheetView showGridLines="0" showRowColHeaders="0" zoomScaleNormal="100" workbookViewId="0">
      <selection activeCell="B2" sqref="B2:C2"/>
    </sheetView>
  </sheetViews>
  <sheetFormatPr baseColWidth="10" defaultColWidth="11.42578125" defaultRowHeight="12.75" x14ac:dyDescent="0.2"/>
  <cols>
    <col min="1" max="1" width="2.85546875" style="6" customWidth="1"/>
    <col min="2" max="2" width="34.5703125" style="6" bestFit="1" customWidth="1" collapsed="1"/>
    <col min="3" max="3" width="142.85546875" style="8" customWidth="1" collapsed="1"/>
    <col min="4" max="5" width="11.42578125" style="6"/>
    <col min="6" max="16384" width="11.42578125" style="6" collapsed="1"/>
  </cols>
  <sheetData>
    <row r="2" spans="2:4" ht="24.95" customHeight="1" x14ac:dyDescent="0.2">
      <c r="B2" s="161" t="s">
        <v>306</v>
      </c>
      <c r="C2" s="162"/>
    </row>
    <row r="3" spans="2:4" ht="24.95" customHeight="1" x14ac:dyDescent="0.2">
      <c r="B3" s="55"/>
      <c r="C3" s="55"/>
    </row>
    <row r="4" spans="2:4" ht="15" x14ac:dyDescent="0.2">
      <c r="B4" s="169" t="s">
        <v>296</v>
      </c>
      <c r="C4" s="169"/>
    </row>
    <row r="5" spans="2:4" ht="15" x14ac:dyDescent="0.2">
      <c r="B5" s="166" t="s">
        <v>165</v>
      </c>
      <c r="C5" s="166"/>
    </row>
    <row r="6" spans="2:4" ht="15" x14ac:dyDescent="0.25">
      <c r="B6" s="168" t="s">
        <v>163</v>
      </c>
      <c r="C6" s="168"/>
    </row>
    <row r="7" spans="2:4" ht="15" x14ac:dyDescent="0.25">
      <c r="B7" s="168" t="s">
        <v>164</v>
      </c>
      <c r="C7" s="168"/>
    </row>
    <row r="8" spans="2:4" ht="20.25" customHeight="1" x14ac:dyDescent="0.2">
      <c r="B8" s="32"/>
      <c r="C8" s="32"/>
    </row>
    <row r="9" spans="2:4" ht="15" x14ac:dyDescent="0.2">
      <c r="B9" s="167" t="s">
        <v>160</v>
      </c>
      <c r="C9" s="167"/>
    </row>
    <row r="10" spans="2:4" ht="15" x14ac:dyDescent="0.25">
      <c r="B10" s="63" t="s">
        <v>119</v>
      </c>
      <c r="C10" s="63" t="s">
        <v>118</v>
      </c>
    </row>
    <row r="11" spans="2:4" s="7" customFormat="1" ht="135" x14ac:dyDescent="0.25">
      <c r="B11" s="145" t="s">
        <v>277</v>
      </c>
      <c r="C11" s="25" t="s">
        <v>278</v>
      </c>
    </row>
    <row r="12" spans="2:4" s="7" customFormat="1" ht="135" x14ac:dyDescent="0.25">
      <c r="B12" s="145" t="s">
        <v>279</v>
      </c>
      <c r="C12" s="25" t="s">
        <v>235</v>
      </c>
    </row>
    <row r="13" spans="2:4" s="7" customFormat="1" ht="90" x14ac:dyDescent="0.25">
      <c r="B13" s="145" t="s">
        <v>280</v>
      </c>
      <c r="C13" s="25" t="s">
        <v>283</v>
      </c>
    </row>
    <row r="14" spans="2:4" s="7" customFormat="1" ht="105" x14ac:dyDescent="0.25">
      <c r="B14" s="145" t="s">
        <v>281</v>
      </c>
      <c r="C14" s="25" t="s">
        <v>159</v>
      </c>
    </row>
    <row r="15" spans="2:4" s="7" customFormat="1" ht="60" x14ac:dyDescent="0.25">
      <c r="B15" s="145" t="s">
        <v>282</v>
      </c>
      <c r="C15" s="25" t="s">
        <v>284</v>
      </c>
    </row>
    <row r="16" spans="2:4" s="7" customFormat="1" ht="120" x14ac:dyDescent="0.25">
      <c r="B16" s="145" t="s">
        <v>286</v>
      </c>
      <c r="C16" s="25" t="s">
        <v>285</v>
      </c>
      <c r="D16" s="29"/>
    </row>
    <row r="17" spans="2:3" ht="120" x14ac:dyDescent="0.2">
      <c r="B17" s="145" t="s">
        <v>287</v>
      </c>
      <c r="C17" s="25" t="s">
        <v>158</v>
      </c>
    </row>
    <row r="18" spans="2:3" ht="75" x14ac:dyDescent="0.2">
      <c r="B18" s="145" t="s">
        <v>288</v>
      </c>
      <c r="C18" s="25" t="s">
        <v>317</v>
      </c>
    </row>
    <row r="19" spans="2:3" ht="30" x14ac:dyDescent="0.2">
      <c r="B19" s="146" t="s">
        <v>290</v>
      </c>
      <c r="C19" s="25" t="s">
        <v>292</v>
      </c>
    </row>
    <row r="20" spans="2:3" ht="30" x14ac:dyDescent="0.2">
      <c r="B20" s="146" t="s">
        <v>293</v>
      </c>
      <c r="C20" s="25" t="s">
        <v>291</v>
      </c>
    </row>
    <row r="21" spans="2:3" ht="30" x14ac:dyDescent="0.2">
      <c r="B21" s="146" t="s">
        <v>289</v>
      </c>
      <c r="C21" s="25" t="s">
        <v>250</v>
      </c>
    </row>
    <row r="22" spans="2:3" ht="45" x14ac:dyDescent="0.2">
      <c r="B22" s="145" t="s">
        <v>294</v>
      </c>
      <c r="C22" s="25" t="s">
        <v>295</v>
      </c>
    </row>
    <row r="23" spans="2:3" ht="15" x14ac:dyDescent="0.25">
      <c r="B23" s="27"/>
      <c r="C23" s="28"/>
    </row>
    <row r="24" spans="2:3" ht="15" x14ac:dyDescent="0.25">
      <c r="B24" s="9"/>
      <c r="C24" s="10"/>
    </row>
    <row r="25" spans="2:3" ht="15" x14ac:dyDescent="0.2">
      <c r="B25" s="163" t="s">
        <v>147</v>
      </c>
      <c r="C25" s="163"/>
    </row>
    <row r="26" spans="2:3" ht="15" x14ac:dyDescent="0.2">
      <c r="B26" s="64" t="s">
        <v>161</v>
      </c>
      <c r="C26" s="64" t="s">
        <v>148</v>
      </c>
    </row>
    <row r="27" spans="2:3" ht="90" x14ac:dyDescent="0.2">
      <c r="B27" s="147" t="s">
        <v>134</v>
      </c>
      <c r="C27" s="26" t="s">
        <v>155</v>
      </c>
    </row>
    <row r="28" spans="2:3" s="8" customFormat="1" ht="45" x14ac:dyDescent="0.2">
      <c r="B28" s="147" t="s">
        <v>145</v>
      </c>
      <c r="C28" s="26" t="s">
        <v>156</v>
      </c>
    </row>
    <row r="29" spans="2:3" s="8" customFormat="1" ht="45" x14ac:dyDescent="0.2">
      <c r="B29" s="147" t="s">
        <v>146</v>
      </c>
      <c r="C29" s="26" t="s">
        <v>157</v>
      </c>
    </row>
    <row r="30" spans="2:3" s="8" customFormat="1" ht="15" x14ac:dyDescent="0.25">
      <c r="B30" s="9"/>
      <c r="C30" s="10"/>
    </row>
    <row r="31" spans="2:3" s="8" customFormat="1" ht="15" x14ac:dyDescent="0.25">
      <c r="B31" s="9"/>
      <c r="C31" s="10"/>
    </row>
    <row r="32" spans="2:3" s="8" customFormat="1" ht="17.25" x14ac:dyDescent="0.2">
      <c r="B32" s="163" t="s">
        <v>162</v>
      </c>
      <c r="C32" s="163"/>
    </row>
    <row r="33" spans="2:3" s="8" customFormat="1" ht="15" x14ac:dyDescent="0.2">
      <c r="B33" s="64" t="s">
        <v>43</v>
      </c>
      <c r="C33" s="64" t="s">
        <v>118</v>
      </c>
    </row>
    <row r="34" spans="2:3" s="8" customFormat="1" ht="77.25" x14ac:dyDescent="0.2">
      <c r="B34" s="148" t="s">
        <v>149</v>
      </c>
      <c r="C34" s="31" t="s">
        <v>696</v>
      </c>
    </row>
    <row r="35" spans="2:3" s="8" customFormat="1" ht="90" x14ac:dyDescent="0.2">
      <c r="B35" s="148" t="s">
        <v>150</v>
      </c>
      <c r="C35" s="31" t="s">
        <v>697</v>
      </c>
    </row>
    <row r="36" spans="2:3" ht="75" x14ac:dyDescent="0.2">
      <c r="B36" s="148" t="s">
        <v>151</v>
      </c>
      <c r="C36" s="31" t="s">
        <v>698</v>
      </c>
    </row>
    <row r="37" spans="2:3" ht="60" x14ac:dyDescent="0.2">
      <c r="B37" s="148" t="s">
        <v>152</v>
      </c>
      <c r="C37" s="31" t="s">
        <v>699</v>
      </c>
    </row>
    <row r="38" spans="2:3" s="30" customFormat="1" ht="28.5" customHeight="1" x14ac:dyDescent="0.2">
      <c r="B38" s="164" t="s">
        <v>153</v>
      </c>
      <c r="C38" s="164"/>
    </row>
    <row r="39" spans="2:3" s="30" customFormat="1" ht="14.25" x14ac:dyDescent="0.2">
      <c r="B39" s="165" t="s">
        <v>154</v>
      </c>
      <c r="C39" s="165"/>
    </row>
  </sheetData>
  <sheetProtection algorithmName="SHA-512" hashValue="2HQ601zAcrLE/5l9w4dLoXpz9anERGayM/R11ThQzFRoMiIT+iuopPnr44C9WYYBCToH+PBMmHl4UDs1jXB9+A==" saltValue="m7cEyivkSVcWmsYRHzHmUg==" spinCount="100000" sheet="1" objects="1" scenarios="1"/>
  <mergeCells count="10">
    <mergeCell ref="B2:C2"/>
    <mergeCell ref="B25:C25"/>
    <mergeCell ref="B38:C38"/>
    <mergeCell ref="B39:C39"/>
    <mergeCell ref="B5:C5"/>
    <mergeCell ref="B9:C9"/>
    <mergeCell ref="B32:C32"/>
    <mergeCell ref="B6:C6"/>
    <mergeCell ref="B7:C7"/>
    <mergeCell ref="B4:C4"/>
  </mergeCells>
  <hyperlinks>
    <hyperlink ref="B11" location="'Dashboard VM'!B2" display="Dashboard VM" xr:uid="{6939077E-1DD1-4B01-AACB-DDB3F6342BF5}"/>
    <hyperlink ref="B12" location="'Tabelle VM'!B2" display="Tabelle VM" xr:uid="{EE6FFD35-8972-42D9-8927-EF812751AE4B}"/>
    <hyperlink ref="B13" location="'Dashboard bTH'!B2" display="Dashboard bTH" xr:uid="{AB86F5A5-C35F-4C5B-8896-76A6F48A48E0}"/>
    <hyperlink ref="B14" location="'Tabelle bTH'!B2" display="Tabelle bTH" xr:uid="{3D555FE0-39DB-4112-8C00-ABDF65EED2FA}"/>
    <hyperlink ref="B22" location="'Tabelle Kennzahlen bTH'!B2" display="Tabelle Kennzahlen bTH" xr:uid="{A1834C61-D201-4278-8118-902BCACDCEFC}"/>
    <hyperlink ref="B17" location="'Tabelle pTH'!B2" display="Tabelle pTH" xr:uid="{74297C8F-2844-44B1-B7C1-D360999A8B9D}"/>
    <hyperlink ref="B16" location="'Dashboard pTH'!B2" display="Dashboard pTH" xr:uid="{D1A7A096-A59A-4A7A-BAF6-7C28E459AB97}"/>
    <hyperlink ref="B19" location="'Tabelle Betriebszahlen VM TH'!B2" display="Tabelle Betriebszahlen VM TH" xr:uid="{7F0747F5-3666-48AE-A92E-D48897C5D633}"/>
    <hyperlink ref="B20" location="'Tabelle Anwendungszahlen VM TH'!B2" display="Tabelle Anwendungszahlen VM TH" xr:uid="{7BD27141-7EC7-4464-943F-1403EB81CB2D}"/>
    <hyperlink ref="B5:C5" location="Überblick_über_die_enthaltenen_Tabellenblätter" display="Überblick_über_die_enthaltenen_Tabellenblätter" xr:uid="{47A308AF-911C-4D40-9413-90E9709F0FF5}"/>
    <hyperlink ref="B6:C6" location="Berechnungsmodus_der_Therapiehäufigkeit" display="– Berechnungsmodus der Therapiehäufigkeit" xr:uid="{30B0CBBF-21D6-4B9C-9D42-25592B7D9EAC}"/>
    <hyperlink ref="B7:C7" location="AMEG_Kategorien" display="– AMEG-Kategorien" xr:uid="{8B721761-A760-46B8-8D49-679F2B8624DD}"/>
    <hyperlink ref="B21" location="'Tabelle Plausibilisierung VM'!B2" display="Tabelle Plausibilisierung VM" xr:uid="{AB16B580-6606-475C-8A99-FA99B57EE7B7}"/>
    <hyperlink ref="B15" location="'Dashboard Entwicklung bTH'!B2" display="Dashboard Entwicklung bTH" xr:uid="{34A8B737-D586-4E60-900A-0E58870E9112}"/>
    <hyperlink ref="B18" location="'Dashboard Anteile VM pTH'!B2" display="Dashboard Anteile VM pTH" xr:uid="{7A626019-BDA8-475A-AA95-D35970E1F849}"/>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0D7EC-CEC4-435E-96F6-1ECAB767138F}">
  <sheetPr>
    <pageSetUpPr autoPageBreaks="0"/>
  </sheetPr>
  <dimension ref="B2:Q104"/>
  <sheetViews>
    <sheetView showGridLines="0" showRowColHeaders="0" topLeftCell="A108" zoomScaleNormal="100" workbookViewId="0">
      <selection activeCell="B2" sqref="B2:E2"/>
    </sheetView>
  </sheetViews>
  <sheetFormatPr baseColWidth="10" defaultColWidth="9.140625" defaultRowHeight="15" x14ac:dyDescent="0.25"/>
  <cols>
    <col min="1" max="1" width="2.85546875" customWidth="1"/>
    <col min="2" max="2" width="59.28515625" customWidth="1" collapsed="1"/>
    <col min="3" max="3" width="83" customWidth="1" collapsed="1"/>
    <col min="4" max="4" width="2.85546875" customWidth="1" collapsed="1"/>
    <col min="5" max="5" width="83.140625" customWidth="1" collapsed="1"/>
    <col min="6" max="6" width="17.85546875" customWidth="1" collapsed="1"/>
    <col min="7" max="7" width="12" bestFit="1" customWidth="1" collapsed="1"/>
    <col min="8" max="8" width="14.5703125" customWidth="1" collapsed="1"/>
    <col min="9" max="9" width="20.42578125" bestFit="1" customWidth="1" collapsed="1"/>
    <col min="10" max="12" width="12" bestFit="1" customWidth="1" collapsed="1"/>
    <col min="13" max="13" width="14.5703125" bestFit="1" customWidth="1" collapsed="1"/>
    <col min="14" max="14" width="13.42578125" customWidth="1" collapsed="1"/>
    <col min="15" max="15" width="12.28515625" bestFit="1" customWidth="1" collapsed="1"/>
    <col min="16" max="17" width="12" bestFit="1" customWidth="1" collapsed="1"/>
  </cols>
  <sheetData>
    <row r="2" spans="2:14" ht="24.95" customHeight="1" x14ac:dyDescent="0.25">
      <c r="B2" s="161" t="str">
        <f>"  Verbrauchsmengen "&amp;Berichtsjahr</f>
        <v xml:space="preserve">  Verbrauchsmengen 2024</v>
      </c>
      <c r="C2" s="170"/>
      <c r="D2" s="170"/>
      <c r="E2" s="162"/>
      <c r="F2" s="17"/>
      <c r="G2" s="17"/>
      <c r="H2" s="17"/>
      <c r="I2" s="17"/>
      <c r="J2" s="17"/>
      <c r="K2" s="17"/>
      <c r="L2" s="17"/>
      <c r="M2" s="17"/>
      <c r="N2" s="17"/>
    </row>
    <row r="3" spans="2:14" ht="24.95" customHeight="1" x14ac:dyDescent="0.25">
      <c r="B3" s="56"/>
      <c r="C3" s="56"/>
      <c r="D3" s="61"/>
      <c r="E3" s="61"/>
      <c r="F3" s="17"/>
      <c r="G3" s="17"/>
      <c r="H3" s="17"/>
      <c r="I3" s="17"/>
      <c r="J3" s="17"/>
      <c r="K3" s="17"/>
      <c r="L3" s="17"/>
      <c r="M3" s="17"/>
      <c r="N3" s="17"/>
    </row>
    <row r="4" spans="2:14" ht="59.25" customHeight="1" x14ac:dyDescent="0.25">
      <c r="B4" s="171" t="s">
        <v>265</v>
      </c>
      <c r="C4" s="171"/>
      <c r="D4" s="171"/>
      <c r="E4" s="171"/>
      <c r="F4" s="23"/>
      <c r="G4" s="23"/>
      <c r="H4" s="23"/>
      <c r="I4" s="23"/>
      <c r="J4" s="23"/>
      <c r="K4" s="23"/>
      <c r="L4" s="23"/>
      <c r="M4" s="23"/>
      <c r="N4" s="23"/>
    </row>
    <row r="5" spans="2:14" s="40" customFormat="1" ht="15" customHeight="1" x14ac:dyDescent="0.25">
      <c r="B5" s="171" t="s">
        <v>166</v>
      </c>
      <c r="C5" s="171"/>
      <c r="D5" s="171"/>
      <c r="E5" s="171"/>
      <c r="F5" s="38"/>
      <c r="G5" s="38"/>
      <c r="H5" s="38"/>
      <c r="I5" s="38"/>
      <c r="J5" s="38"/>
      <c r="K5" s="38"/>
      <c r="L5" s="38"/>
      <c r="M5" s="38"/>
      <c r="N5" s="38"/>
    </row>
    <row r="6" spans="2:14" s="40" customFormat="1" x14ac:dyDescent="0.25">
      <c r="B6" s="38"/>
      <c r="C6" s="38"/>
      <c r="D6" s="38"/>
      <c r="E6" s="38"/>
      <c r="F6" s="38"/>
      <c r="G6" s="38"/>
      <c r="H6" s="38"/>
      <c r="I6" s="38"/>
      <c r="J6" s="38"/>
      <c r="K6" s="38"/>
      <c r="L6" s="38"/>
      <c r="M6" s="38"/>
      <c r="N6" s="38"/>
    </row>
    <row r="7" spans="2:14" ht="15.75" x14ac:dyDescent="0.25">
      <c r="B7" s="18"/>
      <c r="C7" s="135" t="s">
        <v>257</v>
      </c>
      <c r="E7" s="135" t="s">
        <v>258</v>
      </c>
    </row>
    <row r="8" spans="2:14" x14ac:dyDescent="0.25">
      <c r="B8" s="18"/>
      <c r="C8" s="62" t="s">
        <v>267</v>
      </c>
      <c r="E8" s="62" t="s">
        <v>266</v>
      </c>
    </row>
    <row r="9" spans="2:14" x14ac:dyDescent="0.25">
      <c r="B9" s="18"/>
      <c r="C9" s="58"/>
      <c r="E9" s="58"/>
    </row>
    <row r="10" spans="2:14" x14ac:dyDescent="0.25">
      <c r="B10" s="18"/>
      <c r="C10" s="58"/>
      <c r="E10" s="58"/>
    </row>
    <row r="11" spans="2:14" x14ac:dyDescent="0.25">
      <c r="B11" s="18"/>
      <c r="C11" s="58"/>
      <c r="E11" s="58"/>
    </row>
    <row r="12" spans="2:14" x14ac:dyDescent="0.25">
      <c r="B12" s="18"/>
      <c r="C12" s="58"/>
      <c r="E12" s="58"/>
    </row>
    <row r="13" spans="2:14" x14ac:dyDescent="0.25">
      <c r="B13" s="18"/>
      <c r="C13" s="58"/>
      <c r="E13" s="58"/>
    </row>
    <row r="14" spans="2:14" x14ac:dyDescent="0.25">
      <c r="B14" s="18"/>
      <c r="C14" s="58"/>
      <c r="E14" s="58"/>
    </row>
    <row r="15" spans="2:14" x14ac:dyDescent="0.25">
      <c r="B15" s="18"/>
      <c r="C15" s="58"/>
      <c r="E15" s="58"/>
    </row>
    <row r="16" spans="2:14" x14ac:dyDescent="0.25">
      <c r="B16" s="18"/>
      <c r="C16" s="58"/>
      <c r="E16" s="58"/>
    </row>
    <row r="17" spans="2:5" x14ac:dyDescent="0.25">
      <c r="B17" s="18"/>
      <c r="C17" s="58"/>
      <c r="E17" s="58"/>
    </row>
    <row r="18" spans="2:5" x14ac:dyDescent="0.25">
      <c r="B18" s="18"/>
      <c r="C18" s="58"/>
      <c r="E18" s="58"/>
    </row>
    <row r="19" spans="2:5" x14ac:dyDescent="0.25">
      <c r="B19" s="18"/>
      <c r="C19" s="58"/>
      <c r="E19" s="58"/>
    </row>
    <row r="20" spans="2:5" x14ac:dyDescent="0.25">
      <c r="B20" s="18"/>
      <c r="C20" s="58"/>
      <c r="E20" s="58"/>
    </row>
    <row r="21" spans="2:5" x14ac:dyDescent="0.25">
      <c r="B21" s="18"/>
      <c r="C21" s="58"/>
      <c r="E21" s="58"/>
    </row>
    <row r="22" spans="2:5" x14ac:dyDescent="0.25">
      <c r="B22" s="18"/>
      <c r="C22" s="58"/>
      <c r="E22" s="58"/>
    </row>
    <row r="23" spans="2:5" x14ac:dyDescent="0.25">
      <c r="B23" s="18"/>
      <c r="C23" s="58"/>
      <c r="E23" s="58"/>
    </row>
    <row r="24" spans="2:5" x14ac:dyDescent="0.25">
      <c r="B24" s="18"/>
      <c r="C24" s="58"/>
      <c r="E24" s="58"/>
    </row>
    <row r="25" spans="2:5" x14ac:dyDescent="0.25">
      <c r="B25" s="18"/>
      <c r="C25" s="58"/>
      <c r="E25" s="58"/>
    </row>
    <row r="26" spans="2:5" x14ac:dyDescent="0.25">
      <c r="B26" s="18"/>
      <c r="C26" s="58"/>
      <c r="E26" s="58"/>
    </row>
    <row r="27" spans="2:5" x14ac:dyDescent="0.25">
      <c r="B27" s="18"/>
      <c r="C27" s="58"/>
      <c r="E27" s="58"/>
    </row>
    <row r="28" spans="2:5" x14ac:dyDescent="0.25">
      <c r="B28" s="18"/>
      <c r="C28" s="58"/>
      <c r="E28" s="58"/>
    </row>
    <row r="29" spans="2:5" x14ac:dyDescent="0.25">
      <c r="B29" s="18"/>
      <c r="C29" s="58"/>
      <c r="E29" s="58"/>
    </row>
    <row r="30" spans="2:5" x14ac:dyDescent="0.25">
      <c r="B30" s="18"/>
      <c r="C30" s="58"/>
      <c r="E30" s="58"/>
    </row>
    <row r="31" spans="2:5" x14ac:dyDescent="0.25">
      <c r="B31" s="18"/>
      <c r="C31" s="58"/>
      <c r="E31" s="58"/>
    </row>
    <row r="32" spans="2:5" x14ac:dyDescent="0.25">
      <c r="B32" s="18"/>
      <c r="C32" s="58"/>
      <c r="E32" s="58"/>
    </row>
    <row r="33" spans="2:5" x14ac:dyDescent="0.25">
      <c r="B33" s="18"/>
      <c r="C33" s="58"/>
      <c r="E33" s="58"/>
    </row>
    <row r="34" spans="2:5" x14ac:dyDescent="0.25">
      <c r="B34" s="18"/>
      <c r="C34" s="58"/>
      <c r="E34" s="58"/>
    </row>
    <row r="35" spans="2:5" x14ac:dyDescent="0.25">
      <c r="B35" s="18"/>
      <c r="C35" s="58"/>
      <c r="E35" s="58"/>
    </row>
    <row r="36" spans="2:5" x14ac:dyDescent="0.25">
      <c r="B36" s="18"/>
      <c r="C36" s="58"/>
      <c r="E36" s="58"/>
    </row>
    <row r="37" spans="2:5" x14ac:dyDescent="0.25">
      <c r="B37" s="18"/>
      <c r="C37" s="58"/>
      <c r="E37" s="58"/>
    </row>
    <row r="38" spans="2:5" x14ac:dyDescent="0.25">
      <c r="B38" s="18"/>
      <c r="C38" s="58"/>
      <c r="E38" s="58"/>
    </row>
    <row r="39" spans="2:5" x14ac:dyDescent="0.25">
      <c r="B39" s="18"/>
      <c r="C39" s="58"/>
      <c r="E39" s="58"/>
    </row>
    <row r="40" spans="2:5" x14ac:dyDescent="0.25">
      <c r="B40" s="18"/>
      <c r="C40" s="58"/>
      <c r="E40" s="58"/>
    </row>
    <row r="41" spans="2:5" x14ac:dyDescent="0.25">
      <c r="B41" s="18"/>
      <c r="C41" s="58"/>
      <c r="E41" s="58"/>
    </row>
    <row r="42" spans="2:5" x14ac:dyDescent="0.25">
      <c r="B42" s="18"/>
      <c r="C42" s="58"/>
      <c r="E42" s="58"/>
    </row>
    <row r="43" spans="2:5" x14ac:dyDescent="0.25">
      <c r="B43" s="18"/>
      <c r="C43" s="58"/>
      <c r="E43" s="58"/>
    </row>
    <row r="44" spans="2:5" x14ac:dyDescent="0.25">
      <c r="B44" s="18"/>
      <c r="C44" s="58"/>
      <c r="E44" s="58"/>
    </row>
    <row r="45" spans="2:5" x14ac:dyDescent="0.25">
      <c r="B45" s="18"/>
      <c r="C45" s="58"/>
      <c r="E45" s="58"/>
    </row>
    <row r="46" spans="2:5" x14ac:dyDescent="0.25">
      <c r="B46" s="18"/>
      <c r="C46" s="58"/>
      <c r="E46" s="58"/>
    </row>
    <row r="47" spans="2:5" x14ac:dyDescent="0.25">
      <c r="B47" s="18"/>
      <c r="C47" s="58"/>
      <c r="E47" s="58"/>
    </row>
    <row r="48" spans="2:5" x14ac:dyDescent="0.25">
      <c r="B48" s="18"/>
      <c r="C48" s="58"/>
      <c r="E48" s="58"/>
    </row>
    <row r="49" spans="2:17" x14ac:dyDescent="0.25">
      <c r="B49" s="18"/>
      <c r="C49" s="58"/>
      <c r="E49" s="58"/>
    </row>
    <row r="50" spans="2:17" x14ac:dyDescent="0.25">
      <c r="B50" s="18"/>
      <c r="C50" s="59"/>
      <c r="E50" s="59"/>
    </row>
    <row r="51" spans="2:17" x14ac:dyDescent="0.25">
      <c r="B51" s="18"/>
    </row>
    <row r="57" spans="2:17" hidden="1" x14ac:dyDescent="0.25"/>
    <row r="58" spans="2:17" hidden="1" x14ac:dyDescent="0.25">
      <c r="B58" s="1" t="s">
        <v>43</v>
      </c>
      <c r="C58" t="s">
        <v>129</v>
      </c>
    </row>
    <row r="59" spans="2:17" hidden="1" x14ac:dyDescent="0.25"/>
    <row r="60" spans="2:17" hidden="1" x14ac:dyDescent="0.25">
      <c r="B60" s="1" t="s">
        <v>131</v>
      </c>
      <c r="C60" s="1" t="s">
        <v>50</v>
      </c>
    </row>
    <row r="61" spans="2:17" hidden="1" x14ac:dyDescent="0.25">
      <c r="B61" s="1" t="s">
        <v>48</v>
      </c>
      <c r="C61" t="s">
        <v>11</v>
      </c>
      <c r="D61" t="s">
        <v>232</v>
      </c>
      <c r="E61" t="s">
        <v>229</v>
      </c>
      <c r="F61" t="s">
        <v>230</v>
      </c>
      <c r="G61" t="s">
        <v>13</v>
      </c>
      <c r="H61" t="s">
        <v>14</v>
      </c>
      <c r="I61" t="s">
        <v>233</v>
      </c>
      <c r="J61" t="s">
        <v>15</v>
      </c>
      <c r="K61" t="s">
        <v>16</v>
      </c>
      <c r="L61" t="s">
        <v>17</v>
      </c>
      <c r="M61" t="s">
        <v>24</v>
      </c>
      <c r="N61" t="s">
        <v>231</v>
      </c>
      <c r="O61" t="s">
        <v>18</v>
      </c>
      <c r="P61" t="s">
        <v>19</v>
      </c>
      <c r="Q61" t="s">
        <v>49</v>
      </c>
    </row>
    <row r="62" spans="2:17" hidden="1" x14ac:dyDescent="0.25">
      <c r="B62" s="2" t="s">
        <v>12</v>
      </c>
      <c r="C62" s="16">
        <v>7.7338596112929414</v>
      </c>
      <c r="D62" s="16">
        <v>5.7719184672748843E-2</v>
      </c>
      <c r="E62" s="16">
        <v>6.8537106451940971E-2</v>
      </c>
      <c r="F62" s="16">
        <v>2.0727749696964004E-2</v>
      </c>
      <c r="G62" s="16">
        <v>1.7514678189610779</v>
      </c>
      <c r="H62" s="16">
        <v>0.72226235160454944</v>
      </c>
      <c r="I62" s="16">
        <v>0.58457125139726118</v>
      </c>
      <c r="J62" s="16">
        <v>0.44857525190650249</v>
      </c>
      <c r="K62" s="16">
        <v>2.8628346038142327</v>
      </c>
      <c r="L62" s="16">
        <v>13.557285990632433</v>
      </c>
      <c r="M62" s="16">
        <v>0.35890721569611428</v>
      </c>
      <c r="N62" s="16">
        <v>2.0993059588967138</v>
      </c>
      <c r="O62" s="16">
        <v>5.6949001374872115</v>
      </c>
      <c r="P62" s="16">
        <v>10.269818410223511</v>
      </c>
      <c r="Q62" s="16">
        <v>46.230772642734209</v>
      </c>
    </row>
    <row r="63" spans="2:17" hidden="1" x14ac:dyDescent="0.25">
      <c r="B63" s="3" t="s">
        <v>36</v>
      </c>
      <c r="C63" s="16">
        <v>2.1119298185999998E-2</v>
      </c>
      <c r="D63" s="16"/>
      <c r="E63" s="16"/>
      <c r="F63" s="16"/>
      <c r="G63" s="16">
        <v>6.0000000000000002E-5</v>
      </c>
      <c r="H63" s="16">
        <v>3.0934331666666669E-2</v>
      </c>
      <c r="I63" s="16">
        <v>1.6000000000000001E-3</v>
      </c>
      <c r="J63" s="16">
        <v>3.0711903570000008E-2</v>
      </c>
      <c r="K63" s="16">
        <v>8.6391493499999999E-2</v>
      </c>
      <c r="L63" s="16">
        <v>0.52878934043723202</v>
      </c>
      <c r="M63" s="16">
        <v>6.4501511699999996E-3</v>
      </c>
      <c r="N63" s="16">
        <v>0.14529803553062179</v>
      </c>
      <c r="O63" s="16">
        <v>1.6438867199999999E-2</v>
      </c>
      <c r="P63" s="16">
        <v>0.23984941508177779</v>
      </c>
      <c r="Q63" s="16">
        <v>1.1076428363422983</v>
      </c>
    </row>
    <row r="64" spans="2:17" hidden="1" x14ac:dyDescent="0.25">
      <c r="B64" s="5" t="s">
        <v>38</v>
      </c>
      <c r="C64" s="16"/>
      <c r="D64" s="16"/>
      <c r="E64" s="16"/>
      <c r="F64" s="16"/>
      <c r="G64" s="16">
        <v>6.0000000000000002E-5</v>
      </c>
      <c r="H64" s="16">
        <v>1.0800665000000001E-2</v>
      </c>
      <c r="I64" s="16"/>
      <c r="J64" s="16">
        <v>2.9048255600000007E-2</v>
      </c>
      <c r="K64" s="16">
        <v>4.1116493500000004E-2</v>
      </c>
      <c r="L64" s="16">
        <v>0.20788982882323201</v>
      </c>
      <c r="M64" s="16">
        <v>3.7286684999999998E-4</v>
      </c>
      <c r="N64" s="16">
        <v>4.7232000000000003E-2</v>
      </c>
      <c r="O64" s="16">
        <v>2.1043199999999998E-3</v>
      </c>
      <c r="P64" s="16">
        <v>0.16658621308177779</v>
      </c>
      <c r="Q64" s="16">
        <v>0.50521064285500983</v>
      </c>
    </row>
    <row r="65" spans="2:17" hidden="1" x14ac:dyDescent="0.25">
      <c r="B65" s="5" t="s">
        <v>37</v>
      </c>
      <c r="C65" s="16">
        <v>2.1119298185999998E-2</v>
      </c>
      <c r="D65" s="16"/>
      <c r="E65" s="16"/>
      <c r="F65" s="16"/>
      <c r="G65" s="16"/>
      <c r="H65" s="16">
        <v>1.8933666666666668E-2</v>
      </c>
      <c r="I65" s="16">
        <v>1.6000000000000001E-3</v>
      </c>
      <c r="J65" s="16">
        <v>1.6636479699999999E-3</v>
      </c>
      <c r="K65" s="16">
        <v>4.525499999999999E-2</v>
      </c>
      <c r="L65" s="16">
        <v>0.32088102475000002</v>
      </c>
      <c r="M65" s="16">
        <v>6.0772843200000001E-3</v>
      </c>
      <c r="N65" s="16">
        <v>9.8066035530621778E-2</v>
      </c>
      <c r="O65" s="16">
        <v>1.4334547199999999E-2</v>
      </c>
      <c r="P65" s="16">
        <v>7.3263201999999999E-2</v>
      </c>
      <c r="Q65" s="16">
        <v>0.60119370662328853</v>
      </c>
    </row>
    <row r="66" spans="2:17" hidden="1" x14ac:dyDescent="0.25">
      <c r="B66" s="5" t="s">
        <v>42</v>
      </c>
      <c r="C66" s="16"/>
      <c r="D66" s="16"/>
      <c r="E66" s="16"/>
      <c r="F66" s="16"/>
      <c r="G66" s="16"/>
      <c r="H66" s="16">
        <v>1.1999999999999999E-3</v>
      </c>
      <c r="I66" s="16"/>
      <c r="J66" s="16"/>
      <c r="K66" s="16">
        <v>2.0000000000000002E-5</v>
      </c>
      <c r="L66" s="16">
        <v>1.8486863999999999E-5</v>
      </c>
      <c r="M66" s="16"/>
      <c r="N66" s="16"/>
      <c r="O66" s="16"/>
      <c r="P66" s="16"/>
      <c r="Q66" s="16">
        <v>1.238486864E-3</v>
      </c>
    </row>
    <row r="67" spans="2:17" hidden="1" x14ac:dyDescent="0.25">
      <c r="B67" s="3" t="s">
        <v>31</v>
      </c>
      <c r="C67" s="16">
        <v>0.76818189370749712</v>
      </c>
      <c r="D67" s="16">
        <v>5.9894099999999996E-6</v>
      </c>
      <c r="E67" s="16"/>
      <c r="F67" s="16"/>
      <c r="G67" s="16">
        <v>1.9955412999999998E-2</v>
      </c>
      <c r="H67" s="16">
        <v>0.47078404360897824</v>
      </c>
      <c r="I67" s="16">
        <v>3.157384052E-2</v>
      </c>
      <c r="J67" s="16">
        <v>0.12810678679695314</v>
      </c>
      <c r="K67" s="16">
        <v>1.4812680604484985</v>
      </c>
      <c r="L67" s="16">
        <v>1.5294044739613439</v>
      </c>
      <c r="M67" s="16">
        <v>2.2838807401114283E-2</v>
      </c>
      <c r="N67" s="16">
        <v>1.6631269675672693</v>
      </c>
      <c r="O67" s="16">
        <v>0.16720852873813599</v>
      </c>
      <c r="P67" s="16">
        <v>1.3873977050852571</v>
      </c>
      <c r="Q67" s="16">
        <v>7.6698525102450468</v>
      </c>
    </row>
    <row r="68" spans="2:17" hidden="1" x14ac:dyDescent="0.25">
      <c r="B68" s="5" t="s">
        <v>35</v>
      </c>
      <c r="C68" s="16">
        <v>0.38071516909158004</v>
      </c>
      <c r="D68" s="16">
        <v>5.9894099999999996E-6</v>
      </c>
      <c r="E68" s="16"/>
      <c r="F68" s="16"/>
      <c r="G68" s="16">
        <v>1.9793343000000001E-2</v>
      </c>
      <c r="H68" s="16">
        <v>0.45923475485000004</v>
      </c>
      <c r="I68" s="16">
        <v>1.3549908519999999E-2</v>
      </c>
      <c r="J68" s="16">
        <v>2.0763226502700002E-2</v>
      </c>
      <c r="K68" s="16">
        <v>0.43902572142857144</v>
      </c>
      <c r="L68" s="16">
        <v>1.0887283108654553</v>
      </c>
      <c r="M68" s="16">
        <v>3.5174720199000003E-3</v>
      </c>
      <c r="N68" s="16">
        <v>0.65647158059496724</v>
      </c>
      <c r="O68" s="16">
        <v>6.8356472680000002E-2</v>
      </c>
      <c r="P68" s="16">
        <v>1.362727543905951</v>
      </c>
      <c r="Q68" s="16">
        <v>4.5128894928691246</v>
      </c>
    </row>
    <row r="69" spans="2:17" hidden="1" x14ac:dyDescent="0.25">
      <c r="B69" s="5" t="s">
        <v>33</v>
      </c>
      <c r="C69" s="16">
        <v>0.15746078252470969</v>
      </c>
      <c r="D69" s="16"/>
      <c r="E69" s="16"/>
      <c r="F69" s="16"/>
      <c r="G69" s="16">
        <v>1.8899999999999999E-6</v>
      </c>
      <c r="H69" s="16">
        <v>6.448687589782E-4</v>
      </c>
      <c r="I69" s="16">
        <v>1.9592000000000001E-5</v>
      </c>
      <c r="J69" s="16">
        <v>2.0476189620000002E-3</v>
      </c>
      <c r="K69" s="16">
        <v>0.82780242999999987</v>
      </c>
      <c r="L69" s="16">
        <v>6.7085317517660017E-2</v>
      </c>
      <c r="M69" s="16">
        <v>1.8122776956214285E-2</v>
      </c>
      <c r="N69" s="16">
        <v>0.77343212037230202</v>
      </c>
      <c r="O69" s="16">
        <v>9.7964003095999991E-5</v>
      </c>
      <c r="P69" s="16">
        <v>4.9129885005859998E-3</v>
      </c>
      <c r="Q69" s="16">
        <v>1.8516283495955461</v>
      </c>
    </row>
    <row r="70" spans="2:17" hidden="1" x14ac:dyDescent="0.25">
      <c r="B70" s="5" t="s">
        <v>34</v>
      </c>
      <c r="C70" s="16">
        <v>1.1010000000000001E-2</v>
      </c>
      <c r="D70" s="16"/>
      <c r="E70" s="16"/>
      <c r="F70" s="16"/>
      <c r="G70" s="16">
        <v>1.8E-7</v>
      </c>
      <c r="H70" s="16">
        <v>2.1379200000000002E-3</v>
      </c>
      <c r="I70" s="16">
        <v>1.5300000000000001E-4</v>
      </c>
      <c r="J70" s="16"/>
      <c r="K70" s="16">
        <v>7.8440264869927362E-2</v>
      </c>
      <c r="L70" s="16">
        <v>4.4814485486209726E-2</v>
      </c>
      <c r="M70" s="16">
        <v>4.2509249999999995E-6</v>
      </c>
      <c r="N70" s="16">
        <v>9.0005999999999992E-3</v>
      </c>
      <c r="O70" s="16">
        <v>6.5518800000000012E-3</v>
      </c>
      <c r="P70" s="16">
        <v>6.5734753447199996E-3</v>
      </c>
      <c r="Q70" s="16">
        <v>0.15868605662585711</v>
      </c>
    </row>
    <row r="71" spans="2:17" hidden="1" x14ac:dyDescent="0.25">
      <c r="B71" s="5" t="s">
        <v>32</v>
      </c>
      <c r="C71" s="16">
        <v>0.2189959420912074</v>
      </c>
      <c r="D71" s="16"/>
      <c r="E71" s="16"/>
      <c r="F71" s="16"/>
      <c r="G71" s="16">
        <v>4.0000000000000003E-5</v>
      </c>
      <c r="H71" s="16">
        <v>8.7515000000000006E-3</v>
      </c>
      <c r="I71" s="16">
        <v>1.77707E-2</v>
      </c>
      <c r="J71" s="16">
        <v>0.10529594133225315</v>
      </c>
      <c r="K71" s="16">
        <v>0.13599944414999998</v>
      </c>
      <c r="L71" s="16">
        <v>0.32875623331896281</v>
      </c>
      <c r="M71" s="16">
        <v>1.1943075000000001E-3</v>
      </c>
      <c r="N71" s="16">
        <v>0.22422266659999998</v>
      </c>
      <c r="O71" s="16">
        <v>9.1799011999999999E-2</v>
      </c>
      <c r="P71" s="16">
        <v>1.3183697334000001E-2</v>
      </c>
      <c r="Q71" s="16">
        <v>1.1460094443264235</v>
      </c>
    </row>
    <row r="72" spans="2:17" hidden="1" x14ac:dyDescent="0.25">
      <c r="B72" s="5" t="s">
        <v>41</v>
      </c>
      <c r="C72" s="16"/>
      <c r="D72" s="16"/>
      <c r="E72" s="16"/>
      <c r="F72" s="16"/>
      <c r="G72" s="16">
        <v>1.2E-4</v>
      </c>
      <c r="H72" s="16">
        <v>1.5E-5</v>
      </c>
      <c r="I72" s="16">
        <v>8.064E-5</v>
      </c>
      <c r="J72" s="16"/>
      <c r="K72" s="16">
        <v>1.9999999999999999E-7</v>
      </c>
      <c r="L72" s="16">
        <v>2.0126773055999999E-5</v>
      </c>
      <c r="M72" s="16"/>
      <c r="N72" s="16"/>
      <c r="O72" s="16">
        <v>4.0320005504E-4</v>
      </c>
      <c r="P72" s="16"/>
      <c r="Q72" s="16">
        <v>6.3916682809600001E-4</v>
      </c>
    </row>
    <row r="73" spans="2:17" hidden="1" x14ac:dyDescent="0.25">
      <c r="B73" s="3" t="s">
        <v>25</v>
      </c>
      <c r="C73" s="16">
        <v>0.25176375143243068</v>
      </c>
      <c r="D73" s="16">
        <v>9.9699200000000014E-7</v>
      </c>
      <c r="E73" s="16">
        <v>6.7475795478516669E-3</v>
      </c>
      <c r="F73" s="16">
        <v>1.9609025346400003E-3</v>
      </c>
      <c r="G73" s="16">
        <v>8.403521446107784E-2</v>
      </c>
      <c r="H73" s="16">
        <v>4.012618035459245E-2</v>
      </c>
      <c r="I73" s="16">
        <v>0.10313779407660882</v>
      </c>
      <c r="J73" s="16">
        <v>0.19779514858558245</v>
      </c>
      <c r="K73" s="16">
        <v>0.90698668568586716</v>
      </c>
      <c r="L73" s="16">
        <v>5.6113455088229935</v>
      </c>
      <c r="M73" s="16">
        <v>0.32961825712499998</v>
      </c>
      <c r="N73" s="16">
        <v>0.16037608689882263</v>
      </c>
      <c r="O73" s="16">
        <v>0.53175879318059449</v>
      </c>
      <c r="P73" s="16">
        <v>4.395441471247211</v>
      </c>
      <c r="Q73" s="16">
        <v>12.621094370945272</v>
      </c>
    </row>
    <row r="74" spans="2:17" hidden="1" x14ac:dyDescent="0.25">
      <c r="B74" s="5" t="s">
        <v>30</v>
      </c>
      <c r="C74" s="16">
        <v>2.9612870880246001E-2</v>
      </c>
      <c r="D74" s="16"/>
      <c r="E74" s="16">
        <v>1.3532100930000002E-3</v>
      </c>
      <c r="F74" s="16">
        <v>1.0363055430000002E-4</v>
      </c>
      <c r="G74" s="16">
        <v>1.077786E-2</v>
      </c>
      <c r="H74" s="16">
        <v>2.548346129582353E-3</v>
      </c>
      <c r="I74" s="16">
        <v>1.371241868E-2</v>
      </c>
      <c r="J74" s="16">
        <v>3.2329353685440002E-2</v>
      </c>
      <c r="K74" s="16">
        <v>0.19951068556074764</v>
      </c>
      <c r="L74" s="16">
        <v>1.175770350807279</v>
      </c>
      <c r="M74" s="16">
        <v>0.151463769</v>
      </c>
      <c r="N74" s="16">
        <v>9.9600000000000001E-3</v>
      </c>
      <c r="O74" s="16">
        <v>6.8562234595600013E-2</v>
      </c>
      <c r="P74" s="16">
        <v>0.78003832626928482</v>
      </c>
      <c r="Q74" s="16">
        <v>2.4757430562554799</v>
      </c>
    </row>
    <row r="75" spans="2:17" hidden="1" x14ac:dyDescent="0.25">
      <c r="B75" s="5" t="s">
        <v>40</v>
      </c>
      <c r="C75" s="16"/>
      <c r="D75" s="16"/>
      <c r="E75" s="16"/>
      <c r="F75" s="16"/>
      <c r="G75" s="16"/>
      <c r="H75" s="16"/>
      <c r="I75" s="16"/>
      <c r="J75" s="16"/>
      <c r="K75" s="16">
        <v>1.296E-5</v>
      </c>
      <c r="L75" s="16">
        <v>2.2446685799999999E-3</v>
      </c>
      <c r="M75" s="16"/>
      <c r="N75" s="16"/>
      <c r="O75" s="16"/>
      <c r="P75" s="16">
        <v>2.7820248000000004E-3</v>
      </c>
      <c r="Q75" s="16">
        <v>5.0396533800000001E-3</v>
      </c>
    </row>
    <row r="76" spans="2:17" hidden="1" x14ac:dyDescent="0.25">
      <c r="B76" s="5" t="s">
        <v>28</v>
      </c>
      <c r="C76" s="16">
        <v>4.8385473976729994E-2</v>
      </c>
      <c r="D76" s="16"/>
      <c r="E76" s="16">
        <v>6.6258932154666662E-5</v>
      </c>
      <c r="F76" s="16">
        <v>1.8274473049000004E-4</v>
      </c>
      <c r="G76" s="16">
        <v>4.1097309999999998E-2</v>
      </c>
      <c r="H76" s="16">
        <v>4.4579829671E-3</v>
      </c>
      <c r="I76" s="16">
        <v>1.4379286334440753E-2</v>
      </c>
      <c r="J76" s="16">
        <v>9.7956535066154024E-2</v>
      </c>
      <c r="K76" s="16">
        <v>0.46971657226002794</v>
      </c>
      <c r="L76" s="16">
        <v>1.91125183789622</v>
      </c>
      <c r="M76" s="16">
        <v>0.11177393650499999</v>
      </c>
      <c r="N76" s="16">
        <v>1.534639E-2</v>
      </c>
      <c r="O76" s="16">
        <v>8.3895612448536508E-2</v>
      </c>
      <c r="P76" s="16">
        <v>1.0490319545087985</v>
      </c>
      <c r="Q76" s="16">
        <v>3.8475418956256524</v>
      </c>
    </row>
    <row r="77" spans="2:17" hidden="1" x14ac:dyDescent="0.25">
      <c r="B77" s="5" t="s">
        <v>27</v>
      </c>
      <c r="C77" s="16">
        <v>6.6084217773979326E-2</v>
      </c>
      <c r="D77" s="16"/>
      <c r="E77" s="16">
        <v>9.0000000000000006E-5</v>
      </c>
      <c r="F77" s="16">
        <v>7.0778793540000019E-5</v>
      </c>
      <c r="G77" s="16">
        <v>7.7283500000000002E-3</v>
      </c>
      <c r="H77" s="16">
        <v>2.3362421847000002E-3</v>
      </c>
      <c r="I77" s="16">
        <v>1.1116009362168068E-2</v>
      </c>
      <c r="J77" s="16">
        <v>1.9531620599437638E-2</v>
      </c>
      <c r="K77" s="16">
        <v>0.1279639339804762</v>
      </c>
      <c r="L77" s="16">
        <v>1.1930135417943406</v>
      </c>
      <c r="M77" s="16">
        <v>5.1253881960000004E-2</v>
      </c>
      <c r="N77" s="16">
        <v>0.11914635916923078</v>
      </c>
      <c r="O77" s="16">
        <v>5.7729432987581979E-2</v>
      </c>
      <c r="P77" s="16">
        <v>0.37155904254139022</v>
      </c>
      <c r="Q77" s="16">
        <v>2.0276234111468447</v>
      </c>
    </row>
    <row r="78" spans="2:17" hidden="1" x14ac:dyDescent="0.25">
      <c r="B78" s="5" t="s">
        <v>26</v>
      </c>
      <c r="C78" s="16">
        <v>7.387988352819537E-2</v>
      </c>
      <c r="D78" s="16"/>
      <c r="E78" s="16">
        <v>4.6012190372000002E-3</v>
      </c>
      <c r="F78" s="16">
        <v>3.7757023668000001E-4</v>
      </c>
      <c r="G78" s="16">
        <v>2.4052944610778444E-3</v>
      </c>
      <c r="H78" s="16">
        <v>5.7938033723101004E-3</v>
      </c>
      <c r="I78" s="16">
        <v>1.664422E-3</v>
      </c>
      <c r="J78" s="16">
        <v>3.8473639973880002E-3</v>
      </c>
      <c r="K78" s="16">
        <v>1.9775978884615384E-2</v>
      </c>
      <c r="L78" s="16">
        <v>0.18290247603384382</v>
      </c>
      <c r="M78" s="16">
        <v>8.5198290000000002E-4</v>
      </c>
      <c r="N78" s="16">
        <v>3.8449887500000002E-3</v>
      </c>
      <c r="O78" s="16">
        <v>8.3221799272120214E-3</v>
      </c>
      <c r="P78" s="16">
        <v>3.3173268270168949E-2</v>
      </c>
      <c r="Q78" s="16">
        <v>0.34144043139869151</v>
      </c>
    </row>
    <row r="79" spans="2:17" hidden="1" x14ac:dyDescent="0.25">
      <c r="B79" s="5" t="s">
        <v>29</v>
      </c>
      <c r="C79" s="16">
        <v>3.380130527328E-2</v>
      </c>
      <c r="D79" s="16">
        <v>9.9699200000000014E-7</v>
      </c>
      <c r="E79" s="16">
        <v>6.3689148549700002E-4</v>
      </c>
      <c r="F79" s="16">
        <v>1.2261782196300002E-3</v>
      </c>
      <c r="G79" s="16">
        <v>2.2026400000000002E-2</v>
      </c>
      <c r="H79" s="16">
        <v>2.4989805700899998E-2</v>
      </c>
      <c r="I79" s="16">
        <v>6.2265657700000004E-2</v>
      </c>
      <c r="J79" s="16">
        <v>4.4130275237162793E-2</v>
      </c>
      <c r="K79" s="16">
        <v>9.0006555000000002E-2</v>
      </c>
      <c r="L79" s="16">
        <v>1.1461626337113104</v>
      </c>
      <c r="M79" s="16">
        <v>1.427468676E-2</v>
      </c>
      <c r="N79" s="16">
        <v>1.2078348979591837E-2</v>
      </c>
      <c r="O79" s="16">
        <v>0.31324933322166398</v>
      </c>
      <c r="P79" s="16">
        <v>2.1588568548575684</v>
      </c>
      <c r="Q79" s="16">
        <v>3.9237059231386047</v>
      </c>
    </row>
    <row r="80" spans="2:17" hidden="1" x14ac:dyDescent="0.25">
      <c r="B80" s="3" t="s">
        <v>8</v>
      </c>
      <c r="C80" s="16">
        <v>6.6927946679670134</v>
      </c>
      <c r="D80" s="16">
        <v>5.7712198270748839E-2</v>
      </c>
      <c r="E80" s="16">
        <v>6.1789526904089301E-2</v>
      </c>
      <c r="F80" s="16">
        <v>1.8766847162324001E-2</v>
      </c>
      <c r="G80" s="16">
        <v>1.6474171915</v>
      </c>
      <c r="H80" s="16">
        <v>0.18041779597431218</v>
      </c>
      <c r="I80" s="16">
        <v>0.44825961680065241</v>
      </c>
      <c r="J80" s="16">
        <v>9.1961412953966898E-2</v>
      </c>
      <c r="K80" s="16">
        <v>0.38818836417986669</v>
      </c>
      <c r="L80" s="16">
        <v>5.8877466674108643</v>
      </c>
      <c r="M80" s="16"/>
      <c r="N80" s="16">
        <v>0.13050486890000002</v>
      </c>
      <c r="O80" s="16">
        <v>4.9794939483684821</v>
      </c>
      <c r="P80" s="16">
        <v>4.247129818809265</v>
      </c>
      <c r="Q80" s="16">
        <v>24.832182925201586</v>
      </c>
    </row>
    <row r="81" spans="2:17" hidden="1" x14ac:dyDescent="0.25">
      <c r="B81" s="5" t="s">
        <v>21</v>
      </c>
      <c r="C81" s="16">
        <v>8.5168159832053336E-2</v>
      </c>
      <c r="D81" s="16">
        <v>3.0670354884938245E-3</v>
      </c>
      <c r="E81" s="16">
        <v>2.1605668777882992E-2</v>
      </c>
      <c r="F81" s="16">
        <v>2.1542000035007502E-3</v>
      </c>
      <c r="G81" s="16">
        <v>9.8756832500000002E-2</v>
      </c>
      <c r="H81" s="16">
        <v>2.2146197481266998E-2</v>
      </c>
      <c r="I81" s="16">
        <v>4.4409064960000001E-2</v>
      </c>
      <c r="J81" s="16">
        <v>9.9949217939800002E-3</v>
      </c>
      <c r="K81" s="16">
        <v>6.1546432666666671E-2</v>
      </c>
      <c r="L81" s="16">
        <v>1.4386600701802135</v>
      </c>
      <c r="M81" s="16"/>
      <c r="N81" s="16">
        <v>1.3244E-4</v>
      </c>
      <c r="O81" s="16">
        <v>0.47109195629355166</v>
      </c>
      <c r="P81" s="16">
        <v>0.30106990116554805</v>
      </c>
      <c r="Q81" s="16">
        <v>2.5598028811431579</v>
      </c>
    </row>
    <row r="82" spans="2:17" hidden="1" x14ac:dyDescent="0.25">
      <c r="B82" s="5" t="s">
        <v>39</v>
      </c>
      <c r="C82" s="16">
        <v>2.00632566866E-3</v>
      </c>
      <c r="D82" s="16">
        <v>3.6192296743157893E-5</v>
      </c>
      <c r="E82" s="16">
        <v>1.0825797270600001E-4</v>
      </c>
      <c r="F82" s="16">
        <v>2.5649596100000003E-5</v>
      </c>
      <c r="G82" s="16">
        <v>3.0439899999999999E-2</v>
      </c>
      <c r="H82" s="16">
        <v>1.1424416228200001E-3</v>
      </c>
      <c r="I82" s="16">
        <v>2.98226E-3</v>
      </c>
      <c r="J82" s="16">
        <v>8.459671752E-5</v>
      </c>
      <c r="K82" s="16">
        <v>2.7116607999999997E-2</v>
      </c>
      <c r="L82" s="16">
        <v>6.5836998325434451E-2</v>
      </c>
      <c r="M82" s="16"/>
      <c r="N82" s="16">
        <v>1.1843999999999999E-3</v>
      </c>
      <c r="O82" s="16">
        <v>2.6618682370799999E-2</v>
      </c>
      <c r="P82" s="16">
        <v>6.1546499572097776E-2</v>
      </c>
      <c r="Q82" s="16">
        <v>0.21912881214288138</v>
      </c>
    </row>
    <row r="83" spans="2:17" hidden="1" x14ac:dyDescent="0.25">
      <c r="B83" s="5" t="s">
        <v>9</v>
      </c>
      <c r="C83" s="16">
        <v>5.6066290157447664E-2</v>
      </c>
      <c r="D83" s="16">
        <v>5.2411476018086336E-2</v>
      </c>
      <c r="E83" s="16">
        <v>2.7408100779460116E-2</v>
      </c>
      <c r="F83" s="16">
        <v>6.789344396956251E-3</v>
      </c>
      <c r="G83" s="16">
        <v>9.078652999999999E-3</v>
      </c>
      <c r="H83" s="16">
        <v>6.0068827293992003E-2</v>
      </c>
      <c r="I83" s="16">
        <v>5.4955692799999997E-2</v>
      </c>
      <c r="J83" s="16">
        <v>1.1795723238426E-2</v>
      </c>
      <c r="K83" s="16">
        <v>3.4940845999999998E-2</v>
      </c>
      <c r="L83" s="16">
        <v>1.4770662375253052</v>
      </c>
      <c r="M83" s="16"/>
      <c r="N83" s="16">
        <v>6.5400000000000001E-6</v>
      </c>
      <c r="O83" s="16">
        <v>0.27692047569684003</v>
      </c>
      <c r="P83" s="16">
        <v>0.20072323876740789</v>
      </c>
      <c r="Q83" s="16">
        <v>2.2682314456739214</v>
      </c>
    </row>
    <row r="84" spans="2:17" hidden="1" x14ac:dyDescent="0.25">
      <c r="B84" s="5" t="s">
        <v>23</v>
      </c>
      <c r="C84" s="16">
        <v>1.6713296256113286E-2</v>
      </c>
      <c r="D84" s="16">
        <v>3.3008566567473683E-4</v>
      </c>
      <c r="E84" s="16">
        <v>8.4250068042640014E-3</v>
      </c>
      <c r="F84" s="16">
        <v>2.5480490343700005E-3</v>
      </c>
      <c r="G84" s="16">
        <v>0.10060938</v>
      </c>
      <c r="H84" s="16">
        <v>1.5065466648092E-2</v>
      </c>
      <c r="I84" s="16">
        <v>2.5718052157142859E-2</v>
      </c>
      <c r="J84" s="16">
        <v>2.6325920313600005E-3</v>
      </c>
      <c r="K84" s="16">
        <v>2.3610091200000002E-2</v>
      </c>
      <c r="L84" s="16">
        <v>0.46869982299213858</v>
      </c>
      <c r="M84" s="16"/>
      <c r="N84" s="16">
        <v>7.5569999999999996E-5</v>
      </c>
      <c r="O84" s="16">
        <v>0.222850977714696</v>
      </c>
      <c r="P84" s="16">
        <v>0.33472681074971172</v>
      </c>
      <c r="Q84" s="16">
        <v>1.2220052012535632</v>
      </c>
    </row>
    <row r="85" spans="2:17" hidden="1" x14ac:dyDescent="0.25">
      <c r="B85" s="5" t="s">
        <v>20</v>
      </c>
      <c r="C85" s="16">
        <v>0.1678490237446611</v>
      </c>
      <c r="D85" s="16">
        <v>4.025883504810526E-4</v>
      </c>
      <c r="E85" s="16">
        <v>8.9504991089940005E-4</v>
      </c>
      <c r="F85" s="16">
        <v>8.0937405140700004E-4</v>
      </c>
      <c r="G85" s="16">
        <v>0.14985874599999999</v>
      </c>
      <c r="H85" s="16">
        <v>8.0147281449356664E-3</v>
      </c>
      <c r="I85" s="16">
        <v>4.6253282270000001E-2</v>
      </c>
      <c r="J85" s="16">
        <v>4.9940914510100002E-3</v>
      </c>
      <c r="K85" s="16">
        <v>4.4560701762599998E-2</v>
      </c>
      <c r="L85" s="16">
        <v>0.31929245988014265</v>
      </c>
      <c r="M85" s="16"/>
      <c r="N85" s="16">
        <v>9.3235799999999997E-3</v>
      </c>
      <c r="O85" s="16">
        <v>0.54367953609506514</v>
      </c>
      <c r="P85" s="16">
        <v>0.62390533072100918</v>
      </c>
      <c r="Q85" s="16">
        <v>1.9198384923822112</v>
      </c>
    </row>
    <row r="86" spans="2:17" hidden="1" x14ac:dyDescent="0.25">
      <c r="B86" s="5" t="s">
        <v>22</v>
      </c>
      <c r="C86" s="16">
        <v>6.3649915723080781</v>
      </c>
      <c r="D86" s="16">
        <v>1.4648204512697368E-3</v>
      </c>
      <c r="E86" s="16">
        <v>3.3474426588767951E-3</v>
      </c>
      <c r="F86" s="16">
        <v>6.4402300799900006E-3</v>
      </c>
      <c r="G86" s="16">
        <v>1.25867368</v>
      </c>
      <c r="H86" s="16">
        <v>7.3980134783205503E-2</v>
      </c>
      <c r="I86" s="16">
        <v>0.27394126461350954</v>
      </c>
      <c r="J86" s="16">
        <v>6.2459487721670905E-2</v>
      </c>
      <c r="K86" s="16">
        <v>0.19641368455060002</v>
      </c>
      <c r="L86" s="16">
        <v>2.1181910785076301</v>
      </c>
      <c r="M86" s="16"/>
      <c r="N86" s="16">
        <v>0.11978233890000001</v>
      </c>
      <c r="O86" s="16">
        <v>3.4383323201975289</v>
      </c>
      <c r="P86" s="16">
        <v>2.7251580378334905</v>
      </c>
      <c r="Q86" s="16">
        <v>16.643176092605852</v>
      </c>
    </row>
    <row r="87" spans="2:17" hidden="1" x14ac:dyDescent="0.25">
      <c r="B87" s="2" t="s">
        <v>10</v>
      </c>
      <c r="C87" s="16">
        <v>23.31638833778949</v>
      </c>
      <c r="D87" s="16">
        <v>0.81976320775330069</v>
      </c>
      <c r="E87" s="16">
        <v>0.45881302434300064</v>
      </c>
      <c r="F87" s="16">
        <v>0.12418375468127577</v>
      </c>
      <c r="G87" s="16">
        <v>2.7110414881407183</v>
      </c>
      <c r="H87" s="16">
        <v>3.4020255965956498</v>
      </c>
      <c r="I87" s="16">
        <v>4.4163763546445427</v>
      </c>
      <c r="J87" s="16">
        <v>10.321663346994637</v>
      </c>
      <c r="K87" s="16">
        <v>48.037449463443153</v>
      </c>
      <c r="L87" s="16">
        <v>204.47422176072578</v>
      </c>
      <c r="M87" s="16">
        <v>7.8366166963278809</v>
      </c>
      <c r="N87" s="16">
        <v>28.020219474848165</v>
      </c>
      <c r="O87" s="16">
        <v>35.305344464066501</v>
      </c>
      <c r="P87" s="16">
        <v>91.121671250544779</v>
      </c>
      <c r="Q87" s="16">
        <v>460.3657782208989</v>
      </c>
    </row>
    <row r="88" spans="2:17" hidden="1" x14ac:dyDescent="0.25">
      <c r="B88" s="3" t="s">
        <v>36</v>
      </c>
      <c r="C88" s="16">
        <v>2.5744953677380003</v>
      </c>
      <c r="D88" s="16"/>
      <c r="E88" s="16"/>
      <c r="F88" s="16"/>
      <c r="G88" s="16">
        <v>0.17480000000000001</v>
      </c>
      <c r="H88" s="16">
        <v>1.6478664999999999</v>
      </c>
      <c r="I88" s="16">
        <v>0.13915759999999999</v>
      </c>
      <c r="J88" s="16">
        <v>0.68319016667800014</v>
      </c>
      <c r="K88" s="16">
        <v>16.488004631999996</v>
      </c>
      <c r="L88" s="16">
        <v>28.167532326134385</v>
      </c>
      <c r="M88" s="16">
        <v>2.5496036025</v>
      </c>
      <c r="N88" s="16">
        <v>7.4086978600000002</v>
      </c>
      <c r="O88" s="16">
        <v>4.2389654435571851</v>
      </c>
      <c r="P88" s="16">
        <v>9.6684652148500003</v>
      </c>
      <c r="Q88" s="16">
        <v>73.740778713457573</v>
      </c>
    </row>
    <row r="89" spans="2:17" hidden="1" x14ac:dyDescent="0.25">
      <c r="B89" s="5" t="s">
        <v>37</v>
      </c>
      <c r="C89" s="16">
        <v>2.5744953677380003</v>
      </c>
      <c r="D89" s="16"/>
      <c r="E89" s="16"/>
      <c r="F89" s="16"/>
      <c r="G89" s="16">
        <v>0.17480000000000001</v>
      </c>
      <c r="H89" s="16">
        <v>1.6478664999999999</v>
      </c>
      <c r="I89" s="16">
        <v>0.13915759999999999</v>
      </c>
      <c r="J89" s="16">
        <v>0.68319016667800014</v>
      </c>
      <c r="K89" s="16">
        <v>16.488004631999996</v>
      </c>
      <c r="L89" s="16">
        <v>28.167532326134385</v>
      </c>
      <c r="M89" s="16">
        <v>2.5496036025</v>
      </c>
      <c r="N89" s="16">
        <v>7.4086978600000002</v>
      </c>
      <c r="O89" s="16">
        <v>4.2389654435571851</v>
      </c>
      <c r="P89" s="16">
        <v>9.6684652148500003</v>
      </c>
      <c r="Q89" s="16">
        <v>73.740778713457573</v>
      </c>
    </row>
    <row r="90" spans="2:17" hidden="1" x14ac:dyDescent="0.25">
      <c r="B90" s="3" t="s">
        <v>31</v>
      </c>
      <c r="C90" s="16">
        <v>13.641127553083459</v>
      </c>
      <c r="D90" s="16"/>
      <c r="E90" s="16"/>
      <c r="F90" s="16"/>
      <c r="G90" s="16"/>
      <c r="H90" s="16">
        <v>0.20804531169590643</v>
      </c>
      <c r="I90" s="16">
        <v>0.86260187916324904</v>
      </c>
      <c r="J90" s="16">
        <v>5.7222742263407405</v>
      </c>
      <c r="K90" s="16">
        <v>7.1192402999999986</v>
      </c>
      <c r="L90" s="16">
        <v>11.159561097885531</v>
      </c>
      <c r="M90" s="16">
        <v>0.103261041</v>
      </c>
      <c r="N90" s="16">
        <v>16.104855862629115</v>
      </c>
      <c r="O90" s="16">
        <v>4.3343138687868805</v>
      </c>
      <c r="P90" s="16">
        <v>0.47627855944500003</v>
      </c>
      <c r="Q90" s="16">
        <v>59.731559700029884</v>
      </c>
    </row>
    <row r="91" spans="2:17" hidden="1" x14ac:dyDescent="0.25">
      <c r="B91" s="5" t="s">
        <v>33</v>
      </c>
      <c r="C91" s="16">
        <v>1.4991000000000001</v>
      </c>
      <c r="D91" s="16"/>
      <c r="E91" s="16"/>
      <c r="F91" s="16"/>
      <c r="G91" s="16"/>
      <c r="H91" s="16"/>
      <c r="I91" s="16">
        <v>8.0000000000000002E-8</v>
      </c>
      <c r="J91" s="16"/>
      <c r="K91" s="16">
        <v>2.1911802999999996</v>
      </c>
      <c r="L91" s="16">
        <v>0.34741277877064008</v>
      </c>
      <c r="M91" s="16">
        <v>7.5771725999999998E-2</v>
      </c>
      <c r="N91" s="16">
        <v>3.6557053582257923</v>
      </c>
      <c r="O91" s="16">
        <v>3.9999999999999998E-7</v>
      </c>
      <c r="P91" s="16">
        <v>2.3164999999999999E-8</v>
      </c>
      <c r="Q91" s="16">
        <v>7.7691706661614326</v>
      </c>
    </row>
    <row r="92" spans="2:17" hidden="1" x14ac:dyDescent="0.25">
      <c r="B92" s="5" t="s">
        <v>34</v>
      </c>
      <c r="C92" s="16">
        <v>1.0999999999999999E-2</v>
      </c>
      <c r="D92" s="16"/>
      <c r="E92" s="16"/>
      <c r="F92" s="16"/>
      <c r="G92" s="16"/>
      <c r="H92" s="16">
        <v>9.9903000000000006E-3</v>
      </c>
      <c r="I92" s="16">
        <v>2.8600000000000001E-3</v>
      </c>
      <c r="J92" s="16"/>
      <c r="K92" s="16">
        <v>0.86764999999999992</v>
      </c>
      <c r="L92" s="16">
        <v>0.37319449531509163</v>
      </c>
      <c r="M92" s="16">
        <v>8.0969999999999989E-4</v>
      </c>
      <c r="N92" s="16">
        <v>1.0737E-2</v>
      </c>
      <c r="O92" s="16">
        <v>1.6667359999999999E-2</v>
      </c>
      <c r="P92" s="16"/>
      <c r="Q92" s="16">
        <v>1.2929088553150916</v>
      </c>
    </row>
    <row r="93" spans="2:17" hidden="1" x14ac:dyDescent="0.25">
      <c r="B93" s="5" t="s">
        <v>32</v>
      </c>
      <c r="C93" s="16">
        <v>12.131027553083459</v>
      </c>
      <c r="D93" s="16"/>
      <c r="E93" s="16"/>
      <c r="F93" s="16"/>
      <c r="G93" s="16"/>
      <c r="H93" s="16">
        <v>0.19805501169590642</v>
      </c>
      <c r="I93" s="16">
        <v>0.859741799163249</v>
      </c>
      <c r="J93" s="16">
        <v>5.7222742263407405</v>
      </c>
      <c r="K93" s="16">
        <v>4.0604099999999992</v>
      </c>
      <c r="L93" s="16">
        <v>10.4389538237998</v>
      </c>
      <c r="M93" s="16">
        <v>2.6679615E-2</v>
      </c>
      <c r="N93" s="16">
        <v>12.438413504403321</v>
      </c>
      <c r="O93" s="16">
        <v>4.3176461087868807</v>
      </c>
      <c r="P93" s="16">
        <v>0.47627853628000005</v>
      </c>
      <c r="Q93" s="16">
        <v>50.669480178553357</v>
      </c>
    </row>
    <row r="94" spans="2:17" hidden="1" x14ac:dyDescent="0.25">
      <c r="B94" s="3" t="s">
        <v>25</v>
      </c>
      <c r="C94" s="16">
        <v>5.4332961107254931</v>
      </c>
      <c r="D94" s="16">
        <v>2.2193140800000002E-5</v>
      </c>
      <c r="E94" s="16">
        <v>5.8432607158695103E-2</v>
      </c>
      <c r="F94" s="16">
        <v>2.3139408498503419E-2</v>
      </c>
      <c r="G94" s="16">
        <v>1.4019966046407184</v>
      </c>
      <c r="H94" s="16">
        <v>0.62097027544620731</v>
      </c>
      <c r="I94" s="16">
        <v>1.5189357951779343</v>
      </c>
      <c r="J94" s="16">
        <v>3.8049930428845005</v>
      </c>
      <c r="K94" s="16">
        <v>21.246670773506526</v>
      </c>
      <c r="L94" s="16">
        <v>124.72036999009187</v>
      </c>
      <c r="M94" s="16">
        <v>5.1837358528278807</v>
      </c>
      <c r="N94" s="16">
        <v>4.436696658219053</v>
      </c>
      <c r="O94" s="16">
        <v>7.6719660275752695</v>
      </c>
      <c r="P94" s="16">
        <v>60.807712106997215</v>
      </c>
      <c r="Q94" s="16">
        <v>236.92893744689064</v>
      </c>
    </row>
    <row r="95" spans="2:17" hidden="1" x14ac:dyDescent="0.25">
      <c r="B95" s="5" t="s">
        <v>28</v>
      </c>
      <c r="C95" s="16">
        <v>0.91009781796963385</v>
      </c>
      <c r="D95" s="16">
        <v>5.1908220000000005E-6</v>
      </c>
      <c r="E95" s="16">
        <v>2.0075501301426513E-3</v>
      </c>
      <c r="F95" s="16">
        <v>2.7022698339000005E-3</v>
      </c>
      <c r="G95" s="16">
        <v>0.72444502499999996</v>
      </c>
      <c r="H95" s="16">
        <v>0.16180990575721699</v>
      </c>
      <c r="I95" s="16">
        <v>0.25112236667353266</v>
      </c>
      <c r="J95" s="16">
        <v>2.8429704654781558</v>
      </c>
      <c r="K95" s="16">
        <v>16.931856517741636</v>
      </c>
      <c r="L95" s="16">
        <v>53.631954811564832</v>
      </c>
      <c r="M95" s="16">
        <v>4.1050961742655003</v>
      </c>
      <c r="N95" s="16">
        <v>0.70179459958913859</v>
      </c>
      <c r="O95" s="16">
        <v>1.3298624546432096</v>
      </c>
      <c r="P95" s="16">
        <v>30.148048666288823</v>
      </c>
      <c r="Q95" s="16">
        <v>111.74377381575772</v>
      </c>
    </row>
    <row r="96" spans="2:17" hidden="1" x14ac:dyDescent="0.25">
      <c r="B96" s="5" t="s">
        <v>27</v>
      </c>
      <c r="C96" s="16">
        <v>3.437229790786589</v>
      </c>
      <c r="D96" s="16"/>
      <c r="E96" s="16">
        <v>3.4982217746399999E-3</v>
      </c>
      <c r="F96" s="16">
        <v>2.8750790959800009E-3</v>
      </c>
      <c r="G96" s="16">
        <v>0.32607829500000002</v>
      </c>
      <c r="H96" s="16">
        <v>9.5255735100857969E-2</v>
      </c>
      <c r="I96" s="16">
        <v>0.42050652800440175</v>
      </c>
      <c r="J96" s="16">
        <v>0.42460698407831449</v>
      </c>
      <c r="K96" s="16">
        <v>2.9708673545148891</v>
      </c>
      <c r="L96" s="16">
        <v>51.292613449884044</v>
      </c>
      <c r="M96" s="16">
        <v>0.94819076190238094</v>
      </c>
      <c r="N96" s="16">
        <v>3.5778198909999999</v>
      </c>
      <c r="O96" s="16">
        <v>2.1055276623676158</v>
      </c>
      <c r="P96" s="16">
        <v>12.694103506849359</v>
      </c>
      <c r="Q96" s="16">
        <v>78.299173260359069</v>
      </c>
    </row>
    <row r="97" spans="2:17" hidden="1" x14ac:dyDescent="0.25">
      <c r="B97" s="5" t="s">
        <v>26</v>
      </c>
      <c r="C97" s="16">
        <v>0.82262947360662908</v>
      </c>
      <c r="D97" s="16"/>
      <c r="E97" s="16">
        <v>4.845540643441771E-2</v>
      </c>
      <c r="F97" s="16">
        <v>4.9980611744034151E-3</v>
      </c>
      <c r="G97" s="16">
        <v>3.4035909640718565E-2</v>
      </c>
      <c r="H97" s="16">
        <v>8.590491691165239E-2</v>
      </c>
      <c r="I97" s="16">
        <v>5.2698620500000001E-2</v>
      </c>
      <c r="J97" s="16">
        <v>2.9104157532889998E-2</v>
      </c>
      <c r="K97" s="16">
        <v>0.24016788625000002</v>
      </c>
      <c r="L97" s="16">
        <v>3.73442160013325</v>
      </c>
      <c r="M97" s="16">
        <v>6.0772734000000004E-3</v>
      </c>
      <c r="N97" s="16">
        <v>7.1465172731954893E-2</v>
      </c>
      <c r="O97" s="16">
        <v>0.26349747117429967</v>
      </c>
      <c r="P97" s="16">
        <v>0.1130895849525463</v>
      </c>
      <c r="Q97" s="16">
        <v>5.5065455344427621</v>
      </c>
    </row>
    <row r="98" spans="2:17" hidden="1" x14ac:dyDescent="0.25">
      <c r="B98" s="5" t="s">
        <v>29</v>
      </c>
      <c r="C98" s="16">
        <v>0.26333902836264</v>
      </c>
      <c r="D98" s="16">
        <v>1.70023188E-5</v>
      </c>
      <c r="E98" s="16">
        <v>4.471428819494745E-3</v>
      </c>
      <c r="F98" s="16">
        <v>1.2563998394220002E-2</v>
      </c>
      <c r="G98" s="16">
        <v>0.31743737499999997</v>
      </c>
      <c r="H98" s="16">
        <v>0.27799971767648002</v>
      </c>
      <c r="I98" s="16">
        <v>0.79460827999999994</v>
      </c>
      <c r="J98" s="16">
        <v>0.50831143579513993</v>
      </c>
      <c r="K98" s="16">
        <v>1.1037790149999998</v>
      </c>
      <c r="L98" s="16">
        <v>16.06138012850974</v>
      </c>
      <c r="M98" s="16">
        <v>0.12437164326000001</v>
      </c>
      <c r="N98" s="16">
        <v>8.5616994897959181E-2</v>
      </c>
      <c r="O98" s="16">
        <v>3.9730784393901439</v>
      </c>
      <c r="P98" s="16">
        <v>17.852470348906486</v>
      </c>
      <c r="Q98" s="16">
        <v>41.379444836331103</v>
      </c>
    </row>
    <row r="99" spans="2:17" hidden="1" x14ac:dyDescent="0.25">
      <c r="B99" s="3" t="s">
        <v>8</v>
      </c>
      <c r="C99" s="16">
        <v>1.6674693062425368</v>
      </c>
      <c r="D99" s="16">
        <v>0.81974101461250071</v>
      </c>
      <c r="E99" s="16">
        <v>0.40038041718430556</v>
      </c>
      <c r="F99" s="16">
        <v>0.10104434618277235</v>
      </c>
      <c r="G99" s="16">
        <v>1.1342448834999999</v>
      </c>
      <c r="H99" s="16">
        <v>0.92514350945353674</v>
      </c>
      <c r="I99" s="16">
        <v>1.8956810803033588</v>
      </c>
      <c r="J99" s="16">
        <v>0.11120591109139541</v>
      </c>
      <c r="K99" s="16">
        <v>3.1835337579366332</v>
      </c>
      <c r="L99" s="16">
        <v>40.426758346614029</v>
      </c>
      <c r="M99" s="16">
        <v>1.6200000000000001E-5</v>
      </c>
      <c r="N99" s="16">
        <v>6.9969093999999996E-2</v>
      </c>
      <c r="O99" s="16">
        <v>19.060099124147168</v>
      </c>
      <c r="P99" s="16">
        <v>20.169215369252562</v>
      </c>
      <c r="Q99" s="16">
        <v>89.964502360520797</v>
      </c>
    </row>
    <row r="100" spans="2:17" hidden="1" x14ac:dyDescent="0.25">
      <c r="B100" s="5" t="s">
        <v>9</v>
      </c>
      <c r="C100" s="16">
        <v>0.76432260417363596</v>
      </c>
      <c r="D100" s="16">
        <v>0.81972223594616067</v>
      </c>
      <c r="E100" s="16">
        <v>0.39670189377476156</v>
      </c>
      <c r="F100" s="16">
        <v>9.6872269626447752E-2</v>
      </c>
      <c r="G100" s="16">
        <v>4.7522638499999999E-2</v>
      </c>
      <c r="H100" s="16">
        <v>0.78292760888430069</v>
      </c>
      <c r="I100" s="16">
        <v>0.80113404945333333</v>
      </c>
      <c r="J100" s="16">
        <v>7.6104407122277201E-2</v>
      </c>
      <c r="K100" s="16">
        <v>0.49038173078433334</v>
      </c>
      <c r="L100" s="16">
        <v>25.582433335724328</v>
      </c>
      <c r="M100" s="16"/>
      <c r="N100" s="16">
        <v>4.2329999999999999E-4</v>
      </c>
      <c r="O100" s="16">
        <v>4.0294558194513366</v>
      </c>
      <c r="P100" s="16">
        <v>2.5359403722144984</v>
      </c>
      <c r="Q100" s="16">
        <v>36.423942265655413</v>
      </c>
    </row>
    <row r="101" spans="2:17" hidden="1" x14ac:dyDescent="0.25">
      <c r="B101" s="5" t="s">
        <v>20</v>
      </c>
      <c r="C101" s="16">
        <v>0.90314670206890091</v>
      </c>
      <c r="D101" s="16">
        <v>1.8778666339999998E-5</v>
      </c>
      <c r="E101" s="16">
        <v>3.6785234095439998E-3</v>
      </c>
      <c r="F101" s="16">
        <v>4.1720765563246004E-3</v>
      </c>
      <c r="G101" s="16">
        <v>1.0867222449999998</v>
      </c>
      <c r="H101" s="16">
        <v>0.142215900569236</v>
      </c>
      <c r="I101" s="16">
        <v>1.0945470308500256</v>
      </c>
      <c r="J101" s="16">
        <v>3.5101503969118202E-2</v>
      </c>
      <c r="K101" s="16">
        <v>2.6931520271523</v>
      </c>
      <c r="L101" s="16">
        <v>14.844325010889701</v>
      </c>
      <c r="M101" s="16">
        <v>1.6200000000000001E-5</v>
      </c>
      <c r="N101" s="16">
        <v>6.9545793999999994E-2</v>
      </c>
      <c r="O101" s="16">
        <v>15.030643304695831</v>
      </c>
      <c r="P101" s="16">
        <v>17.633274997038065</v>
      </c>
      <c r="Q101" s="16">
        <v>53.540560094865384</v>
      </c>
    </row>
    <row r="102" spans="2:17" hidden="1" x14ac:dyDescent="0.25">
      <c r="B102" s="2" t="s">
        <v>49</v>
      </c>
      <c r="C102" s="16">
        <v>31.050247949082433</v>
      </c>
      <c r="D102" s="16">
        <v>0.87748239242604953</v>
      </c>
      <c r="E102" s="16">
        <v>0.52735013079494164</v>
      </c>
      <c r="F102" s="16">
        <v>0.14491150437823977</v>
      </c>
      <c r="G102" s="16">
        <v>4.4625093071017954</v>
      </c>
      <c r="H102" s="16">
        <v>4.1242879482001999</v>
      </c>
      <c r="I102" s="16">
        <v>5.0009476060418034</v>
      </c>
      <c r="J102" s="16">
        <v>10.770238598901139</v>
      </c>
      <c r="K102" s="16">
        <v>50.900284067257388</v>
      </c>
      <c r="L102" s="16">
        <v>218.03150775135822</v>
      </c>
      <c r="M102" s="16">
        <v>8.1955239120239955</v>
      </c>
      <c r="N102" s="16">
        <v>30.119525433744879</v>
      </c>
      <c r="O102" s="16">
        <v>41.00024460155371</v>
      </c>
      <c r="P102" s="16">
        <v>101.39148966076829</v>
      </c>
      <c r="Q102" s="16">
        <v>506.59655086363307</v>
      </c>
    </row>
    <row r="103" spans="2:17" hidden="1" x14ac:dyDescent="0.25"/>
    <row r="104" spans="2:17" hidden="1" x14ac:dyDescent="0.25"/>
  </sheetData>
  <sheetProtection algorithmName="SHA-512" hashValue="ac5aXbdKV+DpFHcMzstRkKXb4JeE3VuVhZku8WyjZoCIy3XJQ402qxPYV8pmiynBmcj1FsRg2s16C3mFJ+6C5g==" saltValue="Xeo/2wOclzY0AEPqU45THQ==" spinCount="100000" sheet="1" objects="1" scenarios="1" pivotTables="0"/>
  <mergeCells count="3">
    <mergeCell ref="B2:E2"/>
    <mergeCell ref="B4:E4"/>
    <mergeCell ref="B5:E5"/>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BC3D-E323-4650-9783-97910A9F8C62}">
  <sheetPr>
    <pageSetUpPr autoPageBreaks="0"/>
  </sheetPr>
  <dimension ref="B2:K802"/>
  <sheetViews>
    <sheetView showGridLines="0" showRowColHeaders="0" zoomScaleNormal="100" workbookViewId="0">
      <pane ySplit="6" topLeftCell="A133" activePane="bottomLeft" state="frozen"/>
      <selection pane="bottomLeft" activeCell="B2" sqref="B2:I2"/>
    </sheetView>
  </sheetViews>
  <sheetFormatPr baseColWidth="10" defaultColWidth="9.140625" defaultRowHeight="15" x14ac:dyDescent="0.25"/>
  <cols>
    <col min="1" max="1" width="2.85546875" customWidth="1"/>
    <col min="2" max="2" width="9.140625" style="20" bestFit="1" customWidth="1" collapsed="1"/>
    <col min="3" max="3" width="11.42578125" style="20" bestFit="1" customWidth="1" collapsed="1"/>
    <col min="4" max="4" width="22.5703125" style="20" bestFit="1" customWidth="1" collapsed="1"/>
    <col min="5" max="5" width="14.140625" style="20" bestFit="1" customWidth="1" collapsed="1"/>
    <col min="6" max="6" width="11.140625" style="20" bestFit="1" customWidth="1" collapsed="1"/>
    <col min="7" max="7" width="22" style="20" bestFit="1" customWidth="1" collapsed="1"/>
    <col min="8" max="8" width="23.7109375" style="20" bestFit="1" customWidth="1" collapsed="1"/>
    <col min="9" max="9" width="22.140625" style="117" customWidth="1" collapsed="1"/>
    <col min="10" max="10" width="19.7109375" style="22" bestFit="1" customWidth="1" collapsed="1"/>
    <col min="11" max="11" width="18.140625" bestFit="1" customWidth="1" collapsed="1"/>
  </cols>
  <sheetData>
    <row r="2" spans="2:9" ht="24.95" customHeight="1" x14ac:dyDescent="0.25">
      <c r="B2" s="161" t="str">
        <f>"  Verbrauchsmengen "&amp;Berichtsjahr</f>
        <v xml:space="preserve">  Verbrauchsmengen 2024</v>
      </c>
      <c r="C2" s="170"/>
      <c r="D2" s="170"/>
      <c r="E2" s="170"/>
      <c r="F2" s="170"/>
      <c r="G2" s="170"/>
      <c r="H2" s="170"/>
      <c r="I2" s="162"/>
    </row>
    <row r="3" spans="2:9" ht="24.95" customHeight="1" x14ac:dyDescent="0.25">
      <c r="B3" s="56"/>
      <c r="C3" s="56"/>
      <c r="D3" s="56"/>
      <c r="E3" s="56"/>
      <c r="F3" s="56"/>
      <c r="G3" s="56"/>
      <c r="H3" s="56"/>
      <c r="I3" s="113"/>
    </row>
    <row r="4" spans="2:9" ht="48.75" customHeight="1" x14ac:dyDescent="0.25">
      <c r="B4" s="172" t="s">
        <v>264</v>
      </c>
      <c r="C4" s="172"/>
      <c r="D4" s="172"/>
      <c r="E4" s="172"/>
      <c r="F4" s="172"/>
      <c r="G4" s="172"/>
      <c r="H4" s="172"/>
      <c r="I4" s="172"/>
    </row>
    <row r="5" spans="2:9" x14ac:dyDescent="0.25">
      <c r="B5" s="34"/>
      <c r="C5" s="34"/>
      <c r="D5" s="34"/>
      <c r="E5" s="34"/>
      <c r="F5" s="34"/>
      <c r="G5" s="34"/>
      <c r="H5" s="34"/>
      <c r="I5" s="114"/>
    </row>
    <row r="6" spans="2:9" s="19" customFormat="1" x14ac:dyDescent="0.25">
      <c r="B6" s="105" t="s">
        <v>1</v>
      </c>
      <c r="C6" s="105" t="s">
        <v>4</v>
      </c>
      <c r="D6" s="105" t="s">
        <v>6</v>
      </c>
      <c r="E6" s="105" t="s">
        <v>67</v>
      </c>
      <c r="F6" s="105" t="s">
        <v>43</v>
      </c>
      <c r="G6" s="105" t="s">
        <v>47</v>
      </c>
      <c r="H6" s="105" t="s">
        <v>130</v>
      </c>
      <c r="I6" s="115" t="s">
        <v>60</v>
      </c>
    </row>
    <row r="7" spans="2:9" x14ac:dyDescent="0.25">
      <c r="B7" s="98">
        <v>2024</v>
      </c>
      <c r="C7" s="98" t="s">
        <v>8</v>
      </c>
      <c r="D7" s="98" t="s">
        <v>22</v>
      </c>
      <c r="E7" s="98" t="s">
        <v>12</v>
      </c>
      <c r="F7" s="98" t="s">
        <v>44</v>
      </c>
      <c r="G7" s="98" t="s">
        <v>229</v>
      </c>
      <c r="H7" s="98" t="s">
        <v>69</v>
      </c>
      <c r="I7" s="116">
        <v>1.2001651200000001E-6</v>
      </c>
    </row>
    <row r="8" spans="2:9" x14ac:dyDescent="0.25">
      <c r="B8" s="98">
        <v>2024</v>
      </c>
      <c r="C8" s="98" t="s">
        <v>8</v>
      </c>
      <c r="D8" s="98" t="s">
        <v>22</v>
      </c>
      <c r="E8" s="98" t="s">
        <v>12</v>
      </c>
      <c r="F8" s="98" t="s">
        <v>44</v>
      </c>
      <c r="G8" s="98" t="s">
        <v>229</v>
      </c>
      <c r="H8" s="98" t="s">
        <v>70</v>
      </c>
      <c r="I8" s="116">
        <v>3.3462424937567951E-3</v>
      </c>
    </row>
    <row r="9" spans="2:9" x14ac:dyDescent="0.25">
      <c r="B9" s="98">
        <v>2024</v>
      </c>
      <c r="C9" s="98" t="s">
        <v>8</v>
      </c>
      <c r="D9" s="98" t="s">
        <v>22</v>
      </c>
      <c r="E9" s="98" t="s">
        <v>12</v>
      </c>
      <c r="F9" s="98" t="s">
        <v>44</v>
      </c>
      <c r="G9" s="98" t="s">
        <v>230</v>
      </c>
      <c r="H9" s="98" t="s">
        <v>71</v>
      </c>
      <c r="I9" s="116">
        <v>6.4402300799900006E-3</v>
      </c>
    </row>
    <row r="10" spans="2:9" x14ac:dyDescent="0.25">
      <c r="B10" s="98">
        <v>2024</v>
      </c>
      <c r="C10" s="98" t="s">
        <v>8</v>
      </c>
      <c r="D10" s="98" t="s">
        <v>22</v>
      </c>
      <c r="E10" s="98" t="s">
        <v>12</v>
      </c>
      <c r="F10" s="98" t="s">
        <v>44</v>
      </c>
      <c r="G10" s="98" t="s">
        <v>14</v>
      </c>
      <c r="H10" s="98" t="s">
        <v>72</v>
      </c>
      <c r="I10" s="116">
        <v>2.6922052832055003E-3</v>
      </c>
    </row>
    <row r="11" spans="2:9" x14ac:dyDescent="0.25">
      <c r="B11" s="98">
        <v>2024</v>
      </c>
      <c r="C11" s="98" t="s">
        <v>8</v>
      </c>
      <c r="D11" s="98" t="s">
        <v>22</v>
      </c>
      <c r="E11" s="98" t="s">
        <v>12</v>
      </c>
      <c r="F11" s="98" t="s">
        <v>44</v>
      </c>
      <c r="G11" s="98" t="s">
        <v>14</v>
      </c>
      <c r="H11" s="98" t="s">
        <v>73</v>
      </c>
      <c r="I11" s="116">
        <v>4.4130111499999999E-2</v>
      </c>
    </row>
    <row r="12" spans="2:9" x14ac:dyDescent="0.25">
      <c r="B12" s="98">
        <v>2024</v>
      </c>
      <c r="C12" s="98" t="s">
        <v>8</v>
      </c>
      <c r="D12" s="98" t="s">
        <v>22</v>
      </c>
      <c r="E12" s="98" t="s">
        <v>12</v>
      </c>
      <c r="F12" s="98" t="s">
        <v>44</v>
      </c>
      <c r="G12" s="98" t="s">
        <v>14</v>
      </c>
      <c r="H12" s="98" t="s">
        <v>74</v>
      </c>
      <c r="I12" s="116">
        <v>2.7157818E-2</v>
      </c>
    </row>
    <row r="13" spans="2:9" x14ac:dyDescent="0.25">
      <c r="B13" s="98">
        <v>2024</v>
      </c>
      <c r="C13" s="98" t="s">
        <v>8</v>
      </c>
      <c r="D13" s="98" t="s">
        <v>22</v>
      </c>
      <c r="E13" s="98" t="s">
        <v>12</v>
      </c>
      <c r="F13" s="98" t="s">
        <v>44</v>
      </c>
      <c r="G13" s="98" t="s">
        <v>231</v>
      </c>
      <c r="H13" s="98" t="s">
        <v>75</v>
      </c>
      <c r="I13" s="116">
        <v>0.11978233890000001</v>
      </c>
    </row>
    <row r="14" spans="2:9" x14ac:dyDescent="0.25">
      <c r="B14" s="98">
        <v>2024</v>
      </c>
      <c r="C14" s="98" t="s">
        <v>8</v>
      </c>
      <c r="D14" s="98" t="s">
        <v>22</v>
      </c>
      <c r="E14" s="98" t="s">
        <v>12</v>
      </c>
      <c r="F14" s="98" t="s">
        <v>45</v>
      </c>
      <c r="G14" s="98" t="s">
        <v>11</v>
      </c>
      <c r="H14" s="98" t="s">
        <v>110</v>
      </c>
      <c r="I14" s="116">
        <v>2.2343749999999998E-3</v>
      </c>
    </row>
    <row r="15" spans="2:9" x14ac:dyDescent="0.25">
      <c r="B15" s="98">
        <v>2024</v>
      </c>
      <c r="C15" s="98" t="s">
        <v>8</v>
      </c>
      <c r="D15" s="98" t="s">
        <v>22</v>
      </c>
      <c r="E15" s="98" t="s">
        <v>12</v>
      </c>
      <c r="F15" s="98" t="s">
        <v>45</v>
      </c>
      <c r="G15" s="98" t="s">
        <v>11</v>
      </c>
      <c r="H15" s="98" t="s">
        <v>76</v>
      </c>
      <c r="I15" s="116">
        <v>3.9810251831456513E-2</v>
      </c>
    </row>
    <row r="16" spans="2:9" x14ac:dyDescent="0.25">
      <c r="B16" s="98">
        <v>2024</v>
      </c>
      <c r="C16" s="98" t="s">
        <v>8</v>
      </c>
      <c r="D16" s="98" t="s">
        <v>22</v>
      </c>
      <c r="E16" s="98" t="s">
        <v>12</v>
      </c>
      <c r="F16" s="98" t="s">
        <v>45</v>
      </c>
      <c r="G16" s="98" t="s">
        <v>11</v>
      </c>
      <c r="H16" s="98" t="s">
        <v>77</v>
      </c>
      <c r="I16" s="116">
        <v>2.5104000000000001E-4</v>
      </c>
    </row>
    <row r="17" spans="2:9" x14ac:dyDescent="0.25">
      <c r="B17" s="98">
        <v>2024</v>
      </c>
      <c r="C17" s="98" t="s">
        <v>8</v>
      </c>
      <c r="D17" s="98" t="s">
        <v>22</v>
      </c>
      <c r="E17" s="98" t="s">
        <v>12</v>
      </c>
      <c r="F17" s="98" t="s">
        <v>45</v>
      </c>
      <c r="G17" s="98" t="s">
        <v>11</v>
      </c>
      <c r="H17" s="98" t="s">
        <v>78</v>
      </c>
      <c r="I17" s="116">
        <v>5.811505731666667E-2</v>
      </c>
    </row>
    <row r="18" spans="2:9" x14ac:dyDescent="0.25">
      <c r="B18" s="98">
        <v>2024</v>
      </c>
      <c r="C18" s="98" t="s">
        <v>8</v>
      </c>
      <c r="D18" s="98" t="s">
        <v>22</v>
      </c>
      <c r="E18" s="98" t="s">
        <v>12</v>
      </c>
      <c r="F18" s="98" t="s">
        <v>45</v>
      </c>
      <c r="G18" s="98" t="s">
        <v>11</v>
      </c>
      <c r="H18" s="98" t="s">
        <v>79</v>
      </c>
      <c r="I18" s="116">
        <v>2.2344444486000002E-4</v>
      </c>
    </row>
    <row r="19" spans="2:9" x14ac:dyDescent="0.25">
      <c r="B19" s="98">
        <v>2024</v>
      </c>
      <c r="C19" s="98" t="s">
        <v>8</v>
      </c>
      <c r="D19" s="98" t="s">
        <v>22</v>
      </c>
      <c r="E19" s="98" t="s">
        <v>12</v>
      </c>
      <c r="F19" s="98" t="s">
        <v>45</v>
      </c>
      <c r="G19" s="98" t="s">
        <v>11</v>
      </c>
      <c r="H19" s="98" t="s">
        <v>80</v>
      </c>
      <c r="I19" s="116">
        <v>0.49385554510000002</v>
      </c>
    </row>
    <row r="20" spans="2:9" x14ac:dyDescent="0.25">
      <c r="B20" s="98">
        <v>2024</v>
      </c>
      <c r="C20" s="98" t="s">
        <v>8</v>
      </c>
      <c r="D20" s="98" t="s">
        <v>22</v>
      </c>
      <c r="E20" s="98" t="s">
        <v>12</v>
      </c>
      <c r="F20" s="98" t="s">
        <v>45</v>
      </c>
      <c r="G20" s="98" t="s">
        <v>11</v>
      </c>
      <c r="H20" s="98" t="s">
        <v>81</v>
      </c>
      <c r="I20" s="116">
        <v>5.6550109580000001</v>
      </c>
    </row>
    <row r="21" spans="2:9" x14ac:dyDescent="0.25">
      <c r="B21" s="98">
        <v>2024</v>
      </c>
      <c r="C21" s="98" t="s">
        <v>8</v>
      </c>
      <c r="D21" s="98" t="s">
        <v>22</v>
      </c>
      <c r="E21" s="98" t="s">
        <v>12</v>
      </c>
      <c r="F21" s="98" t="s">
        <v>45</v>
      </c>
      <c r="G21" s="98" t="s">
        <v>232</v>
      </c>
      <c r="H21" s="98" t="s">
        <v>82</v>
      </c>
      <c r="I21" s="116">
        <v>8.1393822287999999E-4</v>
      </c>
    </row>
    <row r="22" spans="2:9" x14ac:dyDescent="0.25">
      <c r="B22" s="98">
        <v>2024</v>
      </c>
      <c r="C22" s="98" t="s">
        <v>8</v>
      </c>
      <c r="D22" s="98" t="s">
        <v>22</v>
      </c>
      <c r="E22" s="98" t="s">
        <v>12</v>
      </c>
      <c r="F22" s="98" t="s">
        <v>45</v>
      </c>
      <c r="G22" s="98" t="s">
        <v>232</v>
      </c>
      <c r="H22" s="98" t="s">
        <v>83</v>
      </c>
      <c r="I22" s="116">
        <v>5.0991170240000001E-5</v>
      </c>
    </row>
    <row r="23" spans="2:9" x14ac:dyDescent="0.25">
      <c r="B23" s="98">
        <v>2024</v>
      </c>
      <c r="C23" s="98" t="s">
        <v>8</v>
      </c>
      <c r="D23" s="98" t="s">
        <v>22</v>
      </c>
      <c r="E23" s="98" t="s">
        <v>12</v>
      </c>
      <c r="F23" s="98" t="s">
        <v>45</v>
      </c>
      <c r="G23" s="98" t="s">
        <v>232</v>
      </c>
      <c r="H23" s="98" t="s">
        <v>84</v>
      </c>
      <c r="I23" s="116">
        <v>5.9989105814973684E-4</v>
      </c>
    </row>
    <row r="24" spans="2:9" x14ac:dyDescent="0.25">
      <c r="B24" s="98">
        <v>2024</v>
      </c>
      <c r="C24" s="98" t="s">
        <v>8</v>
      </c>
      <c r="D24" s="98" t="s">
        <v>22</v>
      </c>
      <c r="E24" s="98" t="s">
        <v>12</v>
      </c>
      <c r="F24" s="98" t="s">
        <v>45</v>
      </c>
      <c r="G24" s="98" t="s">
        <v>13</v>
      </c>
      <c r="H24" s="98" t="s">
        <v>85</v>
      </c>
      <c r="I24" s="116">
        <v>1.2585468550000001</v>
      </c>
    </row>
    <row r="25" spans="2:9" x14ac:dyDescent="0.25">
      <c r="B25" s="98">
        <v>2024</v>
      </c>
      <c r="C25" s="98" t="s">
        <v>8</v>
      </c>
      <c r="D25" s="98" t="s">
        <v>22</v>
      </c>
      <c r="E25" s="98" t="s">
        <v>12</v>
      </c>
      <c r="F25" s="98" t="s">
        <v>45</v>
      </c>
      <c r="G25" s="98" t="s">
        <v>13</v>
      </c>
      <c r="H25" s="98" t="s">
        <v>86</v>
      </c>
      <c r="I25" s="116">
        <v>1.2682500000000001E-4</v>
      </c>
    </row>
    <row r="26" spans="2:9" x14ac:dyDescent="0.25">
      <c r="B26" s="98">
        <v>2024</v>
      </c>
      <c r="C26" s="98" t="s">
        <v>8</v>
      </c>
      <c r="D26" s="98" t="s">
        <v>22</v>
      </c>
      <c r="E26" s="98" t="s">
        <v>12</v>
      </c>
      <c r="F26" s="98" t="s">
        <v>45</v>
      </c>
      <c r="G26" s="98" t="s">
        <v>15</v>
      </c>
      <c r="H26" s="98" t="s">
        <v>87</v>
      </c>
      <c r="I26" s="116">
        <v>6.2459487721670905E-2</v>
      </c>
    </row>
    <row r="27" spans="2:9" x14ac:dyDescent="0.25">
      <c r="B27" s="98">
        <v>2024</v>
      </c>
      <c r="C27" s="98" t="s">
        <v>8</v>
      </c>
      <c r="D27" s="98" t="s">
        <v>22</v>
      </c>
      <c r="E27" s="98" t="s">
        <v>12</v>
      </c>
      <c r="F27" s="98" t="s">
        <v>45</v>
      </c>
      <c r="G27" s="98" t="s">
        <v>16</v>
      </c>
      <c r="H27" s="98" t="s">
        <v>88</v>
      </c>
      <c r="I27" s="116">
        <v>2.7808124999999999E-3</v>
      </c>
    </row>
    <row r="28" spans="2:9" x14ac:dyDescent="0.25">
      <c r="B28" s="98">
        <v>2024</v>
      </c>
      <c r="C28" s="98" t="s">
        <v>8</v>
      </c>
      <c r="D28" s="98" t="s">
        <v>22</v>
      </c>
      <c r="E28" s="98" t="s">
        <v>12</v>
      </c>
      <c r="F28" s="98" t="s">
        <v>45</v>
      </c>
      <c r="G28" s="98" t="s">
        <v>16</v>
      </c>
      <c r="H28" s="98" t="s">
        <v>89</v>
      </c>
      <c r="I28" s="116">
        <v>7.9463659999999998E-3</v>
      </c>
    </row>
    <row r="29" spans="2:9" x14ac:dyDescent="0.25">
      <c r="B29" s="98">
        <v>2024</v>
      </c>
      <c r="C29" s="98" t="s">
        <v>8</v>
      </c>
      <c r="D29" s="98" t="s">
        <v>22</v>
      </c>
      <c r="E29" s="98" t="s">
        <v>12</v>
      </c>
      <c r="F29" s="98" t="s">
        <v>45</v>
      </c>
      <c r="G29" s="98" t="s">
        <v>16</v>
      </c>
      <c r="H29" s="98" t="s">
        <v>90</v>
      </c>
      <c r="I29" s="116">
        <v>3.5479002550599999E-2</v>
      </c>
    </row>
    <row r="30" spans="2:9" x14ac:dyDescent="0.25">
      <c r="B30" s="98">
        <v>2024</v>
      </c>
      <c r="C30" s="98" t="s">
        <v>8</v>
      </c>
      <c r="D30" s="98" t="s">
        <v>22</v>
      </c>
      <c r="E30" s="98" t="s">
        <v>12</v>
      </c>
      <c r="F30" s="98" t="s">
        <v>45</v>
      </c>
      <c r="G30" s="98" t="s">
        <v>16</v>
      </c>
      <c r="H30" s="98" t="s">
        <v>91</v>
      </c>
      <c r="I30" s="116">
        <v>9.2846037500000006E-2</v>
      </c>
    </row>
    <row r="31" spans="2:9" x14ac:dyDescent="0.25">
      <c r="B31" s="98">
        <v>2024</v>
      </c>
      <c r="C31" s="98" t="s">
        <v>8</v>
      </c>
      <c r="D31" s="98" t="s">
        <v>22</v>
      </c>
      <c r="E31" s="98" t="s">
        <v>12</v>
      </c>
      <c r="F31" s="98" t="s">
        <v>45</v>
      </c>
      <c r="G31" s="98" t="s">
        <v>16</v>
      </c>
      <c r="H31" s="98" t="s">
        <v>92</v>
      </c>
      <c r="I31" s="116">
        <v>5.7361466E-2</v>
      </c>
    </row>
    <row r="32" spans="2:9" x14ac:dyDescent="0.25">
      <c r="B32" s="98">
        <v>2024</v>
      </c>
      <c r="C32" s="98" t="s">
        <v>8</v>
      </c>
      <c r="D32" s="98" t="s">
        <v>22</v>
      </c>
      <c r="E32" s="98" t="s">
        <v>12</v>
      </c>
      <c r="F32" s="98" t="s">
        <v>46</v>
      </c>
      <c r="G32" s="98" t="s">
        <v>11</v>
      </c>
      <c r="H32" s="98" t="s">
        <v>93</v>
      </c>
      <c r="I32" s="116">
        <v>0.11549090061509518</v>
      </c>
    </row>
    <row r="33" spans="2:9" x14ac:dyDescent="0.25">
      <c r="B33" s="98">
        <v>2024</v>
      </c>
      <c r="C33" s="98" t="s">
        <v>8</v>
      </c>
      <c r="D33" s="98" t="s">
        <v>22</v>
      </c>
      <c r="E33" s="98" t="s">
        <v>12</v>
      </c>
      <c r="F33" s="98" t="s">
        <v>46</v>
      </c>
      <c r="G33" s="98" t="s">
        <v>233</v>
      </c>
      <c r="H33" s="98" t="s">
        <v>94</v>
      </c>
      <c r="I33" s="116">
        <v>0.27394126461350954</v>
      </c>
    </row>
    <row r="34" spans="2:9" x14ac:dyDescent="0.25">
      <c r="B34" s="98">
        <v>2024</v>
      </c>
      <c r="C34" s="98" t="s">
        <v>8</v>
      </c>
      <c r="D34" s="98" t="s">
        <v>22</v>
      </c>
      <c r="E34" s="98" t="s">
        <v>12</v>
      </c>
      <c r="F34" s="98" t="s">
        <v>46</v>
      </c>
      <c r="G34" s="98" t="s">
        <v>17</v>
      </c>
      <c r="H34" s="98" t="s">
        <v>95</v>
      </c>
      <c r="I34" s="116">
        <v>1.7993255418618861</v>
      </c>
    </row>
    <row r="35" spans="2:9" x14ac:dyDescent="0.25">
      <c r="B35" s="98">
        <v>2024</v>
      </c>
      <c r="C35" s="98" t="s">
        <v>8</v>
      </c>
      <c r="D35" s="98" t="s">
        <v>22</v>
      </c>
      <c r="E35" s="98" t="s">
        <v>12</v>
      </c>
      <c r="F35" s="98" t="s">
        <v>46</v>
      </c>
      <c r="G35" s="98" t="s">
        <v>17</v>
      </c>
      <c r="H35" s="98" t="s">
        <v>96</v>
      </c>
      <c r="I35" s="116">
        <v>6.615503411999999E-5</v>
      </c>
    </row>
    <row r="36" spans="2:9" x14ac:dyDescent="0.25">
      <c r="B36" s="98">
        <v>2024</v>
      </c>
      <c r="C36" s="98" t="s">
        <v>8</v>
      </c>
      <c r="D36" s="98" t="s">
        <v>22</v>
      </c>
      <c r="E36" s="98" t="s">
        <v>12</v>
      </c>
      <c r="F36" s="98" t="s">
        <v>46</v>
      </c>
      <c r="G36" s="98" t="s">
        <v>17</v>
      </c>
      <c r="H36" s="98" t="s">
        <v>97</v>
      </c>
      <c r="I36" s="116">
        <v>0.31315197658288885</v>
      </c>
    </row>
    <row r="37" spans="2:9" x14ac:dyDescent="0.25">
      <c r="B37" s="98">
        <v>2024</v>
      </c>
      <c r="C37" s="98" t="s">
        <v>8</v>
      </c>
      <c r="D37" s="98" t="s">
        <v>22</v>
      </c>
      <c r="E37" s="98" t="s">
        <v>12</v>
      </c>
      <c r="F37" s="98" t="s">
        <v>46</v>
      </c>
      <c r="G37" s="98" t="s">
        <v>17</v>
      </c>
      <c r="H37" s="98" t="s">
        <v>98</v>
      </c>
      <c r="I37" s="116">
        <v>5.5874953839349997E-3</v>
      </c>
    </row>
    <row r="38" spans="2:9" x14ac:dyDescent="0.25">
      <c r="B38" s="98">
        <v>2024</v>
      </c>
      <c r="C38" s="98" t="s">
        <v>8</v>
      </c>
      <c r="D38" s="98" t="s">
        <v>22</v>
      </c>
      <c r="E38" s="98" t="s">
        <v>12</v>
      </c>
      <c r="F38" s="98" t="s">
        <v>46</v>
      </c>
      <c r="G38" s="98" t="s">
        <v>17</v>
      </c>
      <c r="H38" s="98" t="s">
        <v>99</v>
      </c>
      <c r="I38" s="116">
        <v>5.99096448E-5</v>
      </c>
    </row>
    <row r="39" spans="2:9" x14ac:dyDescent="0.25">
      <c r="B39" s="98">
        <v>2024</v>
      </c>
      <c r="C39" s="98" t="s">
        <v>8</v>
      </c>
      <c r="D39" s="98" t="s">
        <v>22</v>
      </c>
      <c r="E39" s="98" t="s">
        <v>12</v>
      </c>
      <c r="F39" s="98" t="s">
        <v>46</v>
      </c>
      <c r="G39" s="98" t="s">
        <v>18</v>
      </c>
      <c r="H39" s="98" t="s">
        <v>101</v>
      </c>
      <c r="I39" s="116">
        <v>0.73071624643449606</v>
      </c>
    </row>
    <row r="40" spans="2:9" x14ac:dyDescent="0.25">
      <c r="B40" s="98">
        <v>2024</v>
      </c>
      <c r="C40" s="98" t="s">
        <v>8</v>
      </c>
      <c r="D40" s="98" t="s">
        <v>22</v>
      </c>
      <c r="E40" s="98" t="s">
        <v>12</v>
      </c>
      <c r="F40" s="98" t="s">
        <v>46</v>
      </c>
      <c r="G40" s="98" t="s">
        <v>18</v>
      </c>
      <c r="H40" s="98" t="s">
        <v>102</v>
      </c>
      <c r="I40" s="116">
        <v>0.33051344891029999</v>
      </c>
    </row>
    <row r="41" spans="2:9" x14ac:dyDescent="0.25">
      <c r="B41" s="98">
        <v>2024</v>
      </c>
      <c r="C41" s="98" t="s">
        <v>8</v>
      </c>
      <c r="D41" s="98" t="s">
        <v>22</v>
      </c>
      <c r="E41" s="98" t="s">
        <v>12</v>
      </c>
      <c r="F41" s="98" t="s">
        <v>46</v>
      </c>
      <c r="G41" s="98" t="s">
        <v>18</v>
      </c>
      <c r="H41" s="98" t="s">
        <v>103</v>
      </c>
      <c r="I41" s="116">
        <v>2.2033936188527328</v>
      </c>
    </row>
    <row r="42" spans="2:9" x14ac:dyDescent="0.25">
      <c r="B42" s="98">
        <v>2024</v>
      </c>
      <c r="C42" s="98" t="s">
        <v>8</v>
      </c>
      <c r="D42" s="98" t="s">
        <v>22</v>
      </c>
      <c r="E42" s="98" t="s">
        <v>12</v>
      </c>
      <c r="F42" s="98" t="s">
        <v>46</v>
      </c>
      <c r="G42" s="98" t="s">
        <v>18</v>
      </c>
      <c r="H42" s="98" t="s">
        <v>104</v>
      </c>
      <c r="I42" s="116">
        <v>0.17350900599999999</v>
      </c>
    </row>
    <row r="43" spans="2:9" x14ac:dyDescent="0.25">
      <c r="B43" s="98">
        <v>2024</v>
      </c>
      <c r="C43" s="98" t="s">
        <v>8</v>
      </c>
      <c r="D43" s="98" t="s">
        <v>22</v>
      </c>
      <c r="E43" s="98" t="s">
        <v>12</v>
      </c>
      <c r="F43" s="98" t="s">
        <v>46</v>
      </c>
      <c r="G43" s="98" t="s">
        <v>18</v>
      </c>
      <c r="H43" s="98" t="s">
        <v>111</v>
      </c>
      <c r="I43" s="116">
        <v>2.0000000000000001E-4</v>
      </c>
    </row>
    <row r="44" spans="2:9" x14ac:dyDescent="0.25">
      <c r="B44" s="98">
        <v>2024</v>
      </c>
      <c r="C44" s="98" t="s">
        <v>8</v>
      </c>
      <c r="D44" s="98" t="s">
        <v>22</v>
      </c>
      <c r="E44" s="98" t="s">
        <v>12</v>
      </c>
      <c r="F44" s="98" t="s">
        <v>46</v>
      </c>
      <c r="G44" s="98" t="s">
        <v>19</v>
      </c>
      <c r="H44" s="98" t="s">
        <v>106</v>
      </c>
      <c r="I44" s="116">
        <v>1.6499479388599083</v>
      </c>
    </row>
    <row r="45" spans="2:9" x14ac:dyDescent="0.25">
      <c r="B45" s="98">
        <v>2024</v>
      </c>
      <c r="C45" s="98" t="s">
        <v>8</v>
      </c>
      <c r="D45" s="98" t="s">
        <v>22</v>
      </c>
      <c r="E45" s="98" t="s">
        <v>12</v>
      </c>
      <c r="F45" s="98" t="s">
        <v>46</v>
      </c>
      <c r="G45" s="98" t="s">
        <v>19</v>
      </c>
      <c r="H45" s="98" t="s">
        <v>107</v>
      </c>
      <c r="I45" s="116">
        <v>0.1312744541432258</v>
      </c>
    </row>
    <row r="46" spans="2:9" x14ac:dyDescent="0.25">
      <c r="B46" s="98">
        <v>2024</v>
      </c>
      <c r="C46" s="98" t="s">
        <v>8</v>
      </c>
      <c r="D46" s="98" t="s">
        <v>22</v>
      </c>
      <c r="E46" s="98" t="s">
        <v>12</v>
      </c>
      <c r="F46" s="98" t="s">
        <v>46</v>
      </c>
      <c r="G46" s="98" t="s">
        <v>19</v>
      </c>
      <c r="H46" s="98" t="s">
        <v>108</v>
      </c>
      <c r="I46" s="116">
        <v>0.64713627444464239</v>
      </c>
    </row>
    <row r="47" spans="2:9" x14ac:dyDescent="0.25">
      <c r="B47" s="98">
        <v>2024</v>
      </c>
      <c r="C47" s="98" t="s">
        <v>8</v>
      </c>
      <c r="D47" s="98" t="s">
        <v>22</v>
      </c>
      <c r="E47" s="98" t="s">
        <v>12</v>
      </c>
      <c r="F47" s="98" t="s">
        <v>46</v>
      </c>
      <c r="G47" s="98" t="s">
        <v>19</v>
      </c>
      <c r="H47" s="98" t="s">
        <v>109</v>
      </c>
      <c r="I47" s="116">
        <v>0.2967993703857143</v>
      </c>
    </row>
    <row r="48" spans="2:9" x14ac:dyDescent="0.25">
      <c r="B48" s="98">
        <v>2024</v>
      </c>
      <c r="C48" s="98" t="s">
        <v>8</v>
      </c>
      <c r="D48" s="98" t="s">
        <v>20</v>
      </c>
      <c r="E48" s="98" t="s">
        <v>12</v>
      </c>
      <c r="F48" s="98" t="s">
        <v>44</v>
      </c>
      <c r="G48" s="98" t="s">
        <v>229</v>
      </c>
      <c r="H48" s="98" t="s">
        <v>70</v>
      </c>
      <c r="I48" s="116">
        <v>8.5166196532940005E-4</v>
      </c>
    </row>
    <row r="49" spans="2:9" x14ac:dyDescent="0.25">
      <c r="B49" s="98">
        <v>2024</v>
      </c>
      <c r="C49" s="98" t="s">
        <v>8</v>
      </c>
      <c r="D49" s="98" t="s">
        <v>20</v>
      </c>
      <c r="E49" s="98" t="s">
        <v>12</v>
      </c>
      <c r="F49" s="98" t="s">
        <v>44</v>
      </c>
      <c r="G49" s="98" t="s">
        <v>230</v>
      </c>
      <c r="H49" s="98" t="s">
        <v>71</v>
      </c>
      <c r="I49" s="116">
        <v>8.006987382570001E-4</v>
      </c>
    </row>
    <row r="50" spans="2:9" x14ac:dyDescent="0.25">
      <c r="B50" s="98">
        <v>2024</v>
      </c>
      <c r="C50" s="98" t="s">
        <v>8</v>
      </c>
      <c r="D50" s="98" t="s">
        <v>20</v>
      </c>
      <c r="E50" s="98" t="s">
        <v>12</v>
      </c>
      <c r="F50" s="98" t="s">
        <v>44</v>
      </c>
      <c r="G50" s="98" t="s">
        <v>14</v>
      </c>
      <c r="H50" s="98" t="s">
        <v>72</v>
      </c>
      <c r="I50" s="116">
        <v>1.0564121914500001E-4</v>
      </c>
    </row>
    <row r="51" spans="2:9" x14ac:dyDescent="0.25">
      <c r="B51" s="98">
        <v>2024</v>
      </c>
      <c r="C51" s="98" t="s">
        <v>8</v>
      </c>
      <c r="D51" s="98" t="s">
        <v>20</v>
      </c>
      <c r="E51" s="98" t="s">
        <v>12</v>
      </c>
      <c r="F51" s="98" t="s">
        <v>44</v>
      </c>
      <c r="G51" s="98" t="s">
        <v>14</v>
      </c>
      <c r="H51" s="98" t="s">
        <v>73</v>
      </c>
      <c r="I51" s="116">
        <v>3.3573166666666667E-3</v>
      </c>
    </row>
    <row r="52" spans="2:9" x14ac:dyDescent="0.25">
      <c r="B52" s="98">
        <v>2024</v>
      </c>
      <c r="C52" s="98" t="s">
        <v>8</v>
      </c>
      <c r="D52" s="98" t="s">
        <v>20</v>
      </c>
      <c r="E52" s="98" t="s">
        <v>12</v>
      </c>
      <c r="F52" s="98" t="s">
        <v>44</v>
      </c>
      <c r="G52" s="98" t="s">
        <v>14</v>
      </c>
      <c r="H52" s="98" t="s">
        <v>74</v>
      </c>
      <c r="I52" s="116">
        <v>4.4305500000000001E-3</v>
      </c>
    </row>
    <row r="53" spans="2:9" x14ac:dyDescent="0.25">
      <c r="B53" s="98">
        <v>2024</v>
      </c>
      <c r="C53" s="98" t="s">
        <v>8</v>
      </c>
      <c r="D53" s="98" t="s">
        <v>20</v>
      </c>
      <c r="E53" s="98" t="s">
        <v>12</v>
      </c>
      <c r="F53" s="98" t="s">
        <v>44</v>
      </c>
      <c r="G53" s="98" t="s">
        <v>231</v>
      </c>
      <c r="H53" s="98" t="s">
        <v>75</v>
      </c>
      <c r="I53" s="116">
        <v>9.3109000000000004E-3</v>
      </c>
    </row>
    <row r="54" spans="2:9" x14ac:dyDescent="0.25">
      <c r="B54" s="98">
        <v>2024</v>
      </c>
      <c r="C54" s="98" t="s">
        <v>8</v>
      </c>
      <c r="D54" s="98" t="s">
        <v>20</v>
      </c>
      <c r="E54" s="98" t="s">
        <v>12</v>
      </c>
      <c r="F54" s="98" t="s">
        <v>45</v>
      </c>
      <c r="G54" s="98" t="s">
        <v>11</v>
      </c>
      <c r="H54" s="98" t="s">
        <v>76</v>
      </c>
      <c r="I54" s="116">
        <v>2.7221742828489998E-3</v>
      </c>
    </row>
    <row r="55" spans="2:9" x14ac:dyDescent="0.25">
      <c r="B55" s="98">
        <v>2024</v>
      </c>
      <c r="C55" s="98" t="s">
        <v>8</v>
      </c>
      <c r="D55" s="98" t="s">
        <v>20</v>
      </c>
      <c r="E55" s="98" t="s">
        <v>12</v>
      </c>
      <c r="F55" s="98" t="s">
        <v>45</v>
      </c>
      <c r="G55" s="98" t="s">
        <v>11</v>
      </c>
      <c r="H55" s="98" t="s">
        <v>77</v>
      </c>
      <c r="I55" s="116">
        <v>1.3650000000000001E-4</v>
      </c>
    </row>
    <row r="56" spans="2:9" x14ac:dyDescent="0.25">
      <c r="B56" s="98">
        <v>2024</v>
      </c>
      <c r="C56" s="98" t="s">
        <v>8</v>
      </c>
      <c r="D56" s="98" t="s">
        <v>20</v>
      </c>
      <c r="E56" s="98" t="s">
        <v>12</v>
      </c>
      <c r="F56" s="98" t="s">
        <v>45</v>
      </c>
      <c r="G56" s="98" t="s">
        <v>11</v>
      </c>
      <c r="H56" s="98" t="s">
        <v>78</v>
      </c>
      <c r="I56" s="116">
        <v>2.7418619999999999E-3</v>
      </c>
    </row>
    <row r="57" spans="2:9" x14ac:dyDescent="0.25">
      <c r="B57" s="98">
        <v>2024</v>
      </c>
      <c r="C57" s="98" t="s">
        <v>8</v>
      </c>
      <c r="D57" s="98" t="s">
        <v>20</v>
      </c>
      <c r="E57" s="98" t="s">
        <v>12</v>
      </c>
      <c r="F57" s="98" t="s">
        <v>45</v>
      </c>
      <c r="G57" s="98" t="s">
        <v>11</v>
      </c>
      <c r="H57" s="98" t="s">
        <v>79</v>
      </c>
      <c r="I57" s="116">
        <v>7.3923567900000006E-5</v>
      </c>
    </row>
    <row r="58" spans="2:9" x14ac:dyDescent="0.25">
      <c r="B58" s="98">
        <v>2024</v>
      </c>
      <c r="C58" s="98" t="s">
        <v>8</v>
      </c>
      <c r="D58" s="98" t="s">
        <v>20</v>
      </c>
      <c r="E58" s="98" t="s">
        <v>12</v>
      </c>
      <c r="F58" s="98" t="s">
        <v>45</v>
      </c>
      <c r="G58" s="98" t="s">
        <v>11</v>
      </c>
      <c r="H58" s="98" t="s">
        <v>80</v>
      </c>
      <c r="I58" s="116">
        <v>3.6670147561403507E-2</v>
      </c>
    </row>
    <row r="59" spans="2:9" x14ac:dyDescent="0.25">
      <c r="B59" s="98">
        <v>2024</v>
      </c>
      <c r="C59" s="98" t="s">
        <v>8</v>
      </c>
      <c r="D59" s="98" t="s">
        <v>20</v>
      </c>
      <c r="E59" s="98" t="s">
        <v>12</v>
      </c>
      <c r="F59" s="98" t="s">
        <v>45</v>
      </c>
      <c r="G59" s="98" t="s">
        <v>11</v>
      </c>
      <c r="H59" s="98" t="s">
        <v>81</v>
      </c>
      <c r="I59" s="116">
        <v>0.11478087857142857</v>
      </c>
    </row>
    <row r="60" spans="2:9" x14ac:dyDescent="0.25">
      <c r="B60" s="98">
        <v>2024</v>
      </c>
      <c r="C60" s="98" t="s">
        <v>8</v>
      </c>
      <c r="D60" s="98" t="s">
        <v>20</v>
      </c>
      <c r="E60" s="98" t="s">
        <v>12</v>
      </c>
      <c r="F60" s="98" t="s">
        <v>45</v>
      </c>
      <c r="G60" s="98" t="s">
        <v>232</v>
      </c>
      <c r="H60" s="98" t="s">
        <v>82</v>
      </c>
      <c r="I60" s="116">
        <v>2.6546700123999999E-4</v>
      </c>
    </row>
    <row r="61" spans="2:9" x14ac:dyDescent="0.25">
      <c r="B61" s="98">
        <v>2024</v>
      </c>
      <c r="C61" s="98" t="s">
        <v>8</v>
      </c>
      <c r="D61" s="98" t="s">
        <v>20</v>
      </c>
      <c r="E61" s="98" t="s">
        <v>12</v>
      </c>
      <c r="F61" s="98" t="s">
        <v>45</v>
      </c>
      <c r="G61" s="98" t="s">
        <v>232</v>
      </c>
      <c r="H61" s="98" t="s">
        <v>83</v>
      </c>
      <c r="I61" s="116">
        <v>1.48302824E-5</v>
      </c>
    </row>
    <row r="62" spans="2:9" x14ac:dyDescent="0.25">
      <c r="B62" s="98">
        <v>2024</v>
      </c>
      <c r="C62" s="98" t="s">
        <v>8</v>
      </c>
      <c r="D62" s="98" t="s">
        <v>20</v>
      </c>
      <c r="E62" s="98" t="s">
        <v>12</v>
      </c>
      <c r="F62" s="98" t="s">
        <v>45</v>
      </c>
      <c r="G62" s="98" t="s">
        <v>232</v>
      </c>
      <c r="H62" s="98" t="s">
        <v>84</v>
      </c>
      <c r="I62" s="116">
        <v>1.2229106684105262E-4</v>
      </c>
    </row>
    <row r="63" spans="2:9" x14ac:dyDescent="0.25">
      <c r="B63" s="98">
        <v>2024</v>
      </c>
      <c r="C63" s="98" t="s">
        <v>8</v>
      </c>
      <c r="D63" s="98" t="s">
        <v>20</v>
      </c>
      <c r="E63" s="98" t="s">
        <v>12</v>
      </c>
      <c r="F63" s="98" t="s">
        <v>45</v>
      </c>
      <c r="G63" s="98" t="s">
        <v>13</v>
      </c>
      <c r="H63" s="98" t="s">
        <v>85</v>
      </c>
      <c r="I63" s="116">
        <v>0.146551296</v>
      </c>
    </row>
    <row r="64" spans="2:9" x14ac:dyDescent="0.25">
      <c r="B64" s="98">
        <v>2024</v>
      </c>
      <c r="C64" s="98" t="s">
        <v>8</v>
      </c>
      <c r="D64" s="98" t="s">
        <v>20</v>
      </c>
      <c r="E64" s="98" t="s">
        <v>12</v>
      </c>
      <c r="F64" s="98" t="s">
        <v>45</v>
      </c>
      <c r="G64" s="98" t="s">
        <v>13</v>
      </c>
      <c r="H64" s="98" t="s">
        <v>86</v>
      </c>
      <c r="I64" s="116">
        <v>8.5499999999999995E-6</v>
      </c>
    </row>
    <row r="65" spans="2:9" x14ac:dyDescent="0.25">
      <c r="B65" s="98">
        <v>2024</v>
      </c>
      <c r="C65" s="98" t="s">
        <v>8</v>
      </c>
      <c r="D65" s="98" t="s">
        <v>20</v>
      </c>
      <c r="E65" s="98" t="s">
        <v>12</v>
      </c>
      <c r="F65" s="98" t="s">
        <v>45</v>
      </c>
      <c r="G65" s="98" t="s">
        <v>15</v>
      </c>
      <c r="H65" s="98" t="s">
        <v>87</v>
      </c>
      <c r="I65" s="116">
        <v>4.9092697422200007E-3</v>
      </c>
    </row>
    <row r="66" spans="2:9" x14ac:dyDescent="0.25">
      <c r="B66" s="98">
        <v>2024</v>
      </c>
      <c r="C66" s="98" t="s">
        <v>8</v>
      </c>
      <c r="D66" s="98" t="s">
        <v>20</v>
      </c>
      <c r="E66" s="98" t="s">
        <v>12</v>
      </c>
      <c r="F66" s="98" t="s">
        <v>45</v>
      </c>
      <c r="G66" s="98" t="s">
        <v>16</v>
      </c>
      <c r="H66" s="98" t="s">
        <v>88</v>
      </c>
      <c r="I66" s="116">
        <v>9.0377999999999997E-4</v>
      </c>
    </row>
    <row r="67" spans="2:9" x14ac:dyDescent="0.25">
      <c r="B67" s="98">
        <v>2024</v>
      </c>
      <c r="C67" s="98" t="s">
        <v>8</v>
      </c>
      <c r="D67" s="98" t="s">
        <v>20</v>
      </c>
      <c r="E67" s="98" t="s">
        <v>12</v>
      </c>
      <c r="F67" s="98" t="s">
        <v>45</v>
      </c>
      <c r="G67" s="98" t="s">
        <v>16</v>
      </c>
      <c r="H67" s="98" t="s">
        <v>89</v>
      </c>
      <c r="I67" s="116">
        <v>1.4642842E-3</v>
      </c>
    </row>
    <row r="68" spans="2:9" x14ac:dyDescent="0.25">
      <c r="B68" s="98">
        <v>2024</v>
      </c>
      <c r="C68" s="98" t="s">
        <v>8</v>
      </c>
      <c r="D68" s="98" t="s">
        <v>20</v>
      </c>
      <c r="E68" s="98" t="s">
        <v>12</v>
      </c>
      <c r="F68" s="98" t="s">
        <v>45</v>
      </c>
      <c r="G68" s="98" t="s">
        <v>16</v>
      </c>
      <c r="H68" s="98" t="s">
        <v>90</v>
      </c>
      <c r="I68" s="116">
        <v>1.34044960626E-2</v>
      </c>
    </row>
    <row r="69" spans="2:9" x14ac:dyDescent="0.25">
      <c r="B69" s="98">
        <v>2024</v>
      </c>
      <c r="C69" s="98" t="s">
        <v>8</v>
      </c>
      <c r="D69" s="98" t="s">
        <v>20</v>
      </c>
      <c r="E69" s="98" t="s">
        <v>12</v>
      </c>
      <c r="F69" s="98" t="s">
        <v>45</v>
      </c>
      <c r="G69" s="98" t="s">
        <v>16</v>
      </c>
      <c r="H69" s="98" t="s">
        <v>91</v>
      </c>
      <c r="I69" s="116">
        <v>2.3216826499999999E-2</v>
      </c>
    </row>
    <row r="70" spans="2:9" x14ac:dyDescent="0.25">
      <c r="B70" s="98">
        <v>2024</v>
      </c>
      <c r="C70" s="98" t="s">
        <v>8</v>
      </c>
      <c r="D70" s="98" t="s">
        <v>20</v>
      </c>
      <c r="E70" s="98" t="s">
        <v>12</v>
      </c>
      <c r="F70" s="98" t="s">
        <v>45</v>
      </c>
      <c r="G70" s="98" t="s">
        <v>16</v>
      </c>
      <c r="H70" s="98" t="s">
        <v>92</v>
      </c>
      <c r="I70" s="116">
        <v>3.8774399999999998E-3</v>
      </c>
    </row>
    <row r="71" spans="2:9" x14ac:dyDescent="0.25">
      <c r="B71" s="98">
        <v>2024</v>
      </c>
      <c r="C71" s="98" t="s">
        <v>8</v>
      </c>
      <c r="D71" s="98" t="s">
        <v>20</v>
      </c>
      <c r="E71" s="98" t="s">
        <v>12</v>
      </c>
      <c r="F71" s="98" t="s">
        <v>46</v>
      </c>
      <c r="G71" s="98" t="s">
        <v>11</v>
      </c>
      <c r="H71" s="98" t="s">
        <v>93</v>
      </c>
      <c r="I71" s="116">
        <v>9.7380583473599975E-3</v>
      </c>
    </row>
    <row r="72" spans="2:9" x14ac:dyDescent="0.25">
      <c r="B72" s="98">
        <v>2024</v>
      </c>
      <c r="C72" s="98" t="s">
        <v>8</v>
      </c>
      <c r="D72" s="98" t="s">
        <v>20</v>
      </c>
      <c r="E72" s="98" t="s">
        <v>12</v>
      </c>
      <c r="F72" s="98" t="s">
        <v>46</v>
      </c>
      <c r="G72" s="98" t="s">
        <v>233</v>
      </c>
      <c r="H72" s="98" t="s">
        <v>94</v>
      </c>
      <c r="I72" s="116">
        <v>4.559473227E-2</v>
      </c>
    </row>
    <row r="73" spans="2:9" x14ac:dyDescent="0.25">
      <c r="B73" s="98">
        <v>2024</v>
      </c>
      <c r="C73" s="98" t="s">
        <v>8</v>
      </c>
      <c r="D73" s="98" t="s">
        <v>20</v>
      </c>
      <c r="E73" s="98" t="s">
        <v>12</v>
      </c>
      <c r="F73" s="98" t="s">
        <v>46</v>
      </c>
      <c r="G73" s="98" t="s">
        <v>17</v>
      </c>
      <c r="H73" s="98" t="s">
        <v>95</v>
      </c>
      <c r="I73" s="116">
        <v>0.27894248424117535</v>
      </c>
    </row>
    <row r="74" spans="2:9" x14ac:dyDescent="0.25">
      <c r="B74" s="98">
        <v>2024</v>
      </c>
      <c r="C74" s="98" t="s">
        <v>8</v>
      </c>
      <c r="D74" s="98" t="s">
        <v>20</v>
      </c>
      <c r="E74" s="98" t="s">
        <v>12</v>
      </c>
      <c r="F74" s="98" t="s">
        <v>46</v>
      </c>
      <c r="G74" s="98" t="s">
        <v>17</v>
      </c>
      <c r="H74" s="98" t="s">
        <v>96</v>
      </c>
      <c r="I74" s="116">
        <v>1.60008408E-6</v>
      </c>
    </row>
    <row r="75" spans="2:9" x14ac:dyDescent="0.25">
      <c r="B75" s="98">
        <v>2024</v>
      </c>
      <c r="C75" s="98" t="s">
        <v>8</v>
      </c>
      <c r="D75" s="98" t="s">
        <v>20</v>
      </c>
      <c r="E75" s="98" t="s">
        <v>12</v>
      </c>
      <c r="F75" s="98" t="s">
        <v>46</v>
      </c>
      <c r="G75" s="98" t="s">
        <v>17</v>
      </c>
      <c r="H75" s="98" t="s">
        <v>97</v>
      </c>
      <c r="I75" s="116">
        <v>3.5039081368651907E-2</v>
      </c>
    </row>
    <row r="76" spans="2:9" x14ac:dyDescent="0.25">
      <c r="B76" s="98">
        <v>2024</v>
      </c>
      <c r="C76" s="98" t="s">
        <v>8</v>
      </c>
      <c r="D76" s="98" t="s">
        <v>20</v>
      </c>
      <c r="E76" s="98" t="s">
        <v>12</v>
      </c>
      <c r="F76" s="98" t="s">
        <v>46</v>
      </c>
      <c r="G76" s="98" t="s">
        <v>17</v>
      </c>
      <c r="H76" s="98" t="s">
        <v>98</v>
      </c>
      <c r="I76" s="116">
        <v>7.5176147360000002E-4</v>
      </c>
    </row>
    <row r="77" spans="2:9" x14ac:dyDescent="0.25">
      <c r="B77" s="98">
        <v>2024</v>
      </c>
      <c r="C77" s="98" t="s">
        <v>8</v>
      </c>
      <c r="D77" s="98" t="s">
        <v>20</v>
      </c>
      <c r="E77" s="98" t="s">
        <v>12</v>
      </c>
      <c r="F77" s="98" t="s">
        <v>46</v>
      </c>
      <c r="G77" s="98" t="s">
        <v>17</v>
      </c>
      <c r="H77" s="98" t="s">
        <v>99</v>
      </c>
      <c r="I77" s="116">
        <v>2.2132461600000002E-5</v>
      </c>
    </row>
    <row r="78" spans="2:9" x14ac:dyDescent="0.25">
      <c r="B78" s="98">
        <v>2024</v>
      </c>
      <c r="C78" s="98" t="s">
        <v>8</v>
      </c>
      <c r="D78" s="98" t="s">
        <v>20</v>
      </c>
      <c r="E78" s="98" t="s">
        <v>12</v>
      </c>
      <c r="F78" s="98" t="s">
        <v>46</v>
      </c>
      <c r="G78" s="98" t="s">
        <v>18</v>
      </c>
      <c r="H78" s="98" t="s">
        <v>101</v>
      </c>
      <c r="I78" s="116">
        <v>0.13066681306720002</v>
      </c>
    </row>
    <row r="79" spans="2:9" x14ac:dyDescent="0.25">
      <c r="B79" s="98">
        <v>2024</v>
      </c>
      <c r="C79" s="98" t="s">
        <v>8</v>
      </c>
      <c r="D79" s="98" t="s">
        <v>20</v>
      </c>
      <c r="E79" s="98" t="s">
        <v>12</v>
      </c>
      <c r="F79" s="98" t="s">
        <v>46</v>
      </c>
      <c r="G79" s="98" t="s">
        <v>18</v>
      </c>
      <c r="H79" s="98" t="s">
        <v>102</v>
      </c>
      <c r="I79" s="116">
        <v>6.6520670530000006E-2</v>
      </c>
    </row>
    <row r="80" spans="2:9" x14ac:dyDescent="0.25">
      <c r="B80" s="98">
        <v>2024</v>
      </c>
      <c r="C80" s="98" t="s">
        <v>8</v>
      </c>
      <c r="D80" s="98" t="s">
        <v>20</v>
      </c>
      <c r="E80" s="98" t="s">
        <v>12</v>
      </c>
      <c r="F80" s="98" t="s">
        <v>46</v>
      </c>
      <c r="G80" s="98" t="s">
        <v>18</v>
      </c>
      <c r="H80" s="98" t="s">
        <v>103</v>
      </c>
      <c r="I80" s="116">
        <v>0.3117566399594251</v>
      </c>
    </row>
    <row r="81" spans="2:9" x14ac:dyDescent="0.25">
      <c r="B81" s="98">
        <v>2024</v>
      </c>
      <c r="C81" s="98" t="s">
        <v>8</v>
      </c>
      <c r="D81" s="98" t="s">
        <v>20</v>
      </c>
      <c r="E81" s="98" t="s">
        <v>12</v>
      </c>
      <c r="F81" s="98" t="s">
        <v>46</v>
      </c>
      <c r="G81" s="98" t="s">
        <v>18</v>
      </c>
      <c r="H81" s="98" t="s">
        <v>104</v>
      </c>
      <c r="I81" s="116">
        <v>1.6009696E-2</v>
      </c>
    </row>
    <row r="82" spans="2:9" x14ac:dyDescent="0.25">
      <c r="B82" s="98">
        <v>2024</v>
      </c>
      <c r="C82" s="98" t="s">
        <v>8</v>
      </c>
      <c r="D82" s="98" t="s">
        <v>20</v>
      </c>
      <c r="E82" s="98" t="s">
        <v>12</v>
      </c>
      <c r="F82" s="98" t="s">
        <v>46</v>
      </c>
      <c r="G82" s="98" t="s">
        <v>19</v>
      </c>
      <c r="H82" s="98" t="s">
        <v>106</v>
      </c>
      <c r="I82" s="116">
        <v>0.45693322473323411</v>
      </c>
    </row>
    <row r="83" spans="2:9" x14ac:dyDescent="0.25">
      <c r="B83" s="98">
        <v>2024</v>
      </c>
      <c r="C83" s="98" t="s">
        <v>8</v>
      </c>
      <c r="D83" s="98" t="s">
        <v>20</v>
      </c>
      <c r="E83" s="98" t="s">
        <v>12</v>
      </c>
      <c r="F83" s="98" t="s">
        <v>46</v>
      </c>
      <c r="G83" s="98" t="s">
        <v>19</v>
      </c>
      <c r="H83" s="98" t="s">
        <v>107</v>
      </c>
      <c r="I83" s="116">
        <v>0.10391393804</v>
      </c>
    </row>
    <row r="84" spans="2:9" x14ac:dyDescent="0.25">
      <c r="B84" s="98">
        <v>2024</v>
      </c>
      <c r="C84" s="98" t="s">
        <v>8</v>
      </c>
      <c r="D84" s="98" t="s">
        <v>20</v>
      </c>
      <c r="E84" s="98" t="s">
        <v>12</v>
      </c>
      <c r="F84" s="98" t="s">
        <v>46</v>
      </c>
      <c r="G84" s="98" t="s">
        <v>19</v>
      </c>
      <c r="H84" s="98" t="s">
        <v>108</v>
      </c>
      <c r="I84" s="116">
        <v>2.4828783288158861E-2</v>
      </c>
    </row>
    <row r="85" spans="2:9" x14ac:dyDescent="0.25">
      <c r="B85" s="98">
        <v>2024</v>
      </c>
      <c r="C85" s="98" t="s">
        <v>8</v>
      </c>
      <c r="D85" s="98" t="s">
        <v>20</v>
      </c>
      <c r="E85" s="98" t="s">
        <v>12</v>
      </c>
      <c r="F85" s="98" t="s">
        <v>46</v>
      </c>
      <c r="G85" s="98" t="s">
        <v>19</v>
      </c>
      <c r="H85" s="98" t="s">
        <v>109</v>
      </c>
      <c r="I85" s="116">
        <v>2.0565298399999998E-2</v>
      </c>
    </row>
    <row r="86" spans="2:9" x14ac:dyDescent="0.25">
      <c r="B86" s="98">
        <v>2024</v>
      </c>
      <c r="C86" s="98" t="s">
        <v>8</v>
      </c>
      <c r="D86" s="98" t="s">
        <v>20</v>
      </c>
      <c r="E86" s="98" t="s">
        <v>10</v>
      </c>
      <c r="F86" s="98" t="s">
        <v>44</v>
      </c>
      <c r="G86" s="98" t="s">
        <v>229</v>
      </c>
      <c r="H86" s="98" t="s">
        <v>70</v>
      </c>
      <c r="I86" s="116">
        <v>3.7219113551139999E-3</v>
      </c>
    </row>
    <row r="87" spans="2:9" x14ac:dyDescent="0.25">
      <c r="B87" s="98">
        <v>2024</v>
      </c>
      <c r="C87" s="98" t="s">
        <v>8</v>
      </c>
      <c r="D87" s="98" t="s">
        <v>20</v>
      </c>
      <c r="E87" s="98" t="s">
        <v>10</v>
      </c>
      <c r="F87" s="98" t="s">
        <v>44</v>
      </c>
      <c r="G87" s="98" t="s">
        <v>230</v>
      </c>
      <c r="H87" s="98" t="s">
        <v>71</v>
      </c>
      <c r="I87" s="116">
        <v>4.1807518694746007E-3</v>
      </c>
    </row>
    <row r="88" spans="2:9" x14ac:dyDescent="0.25">
      <c r="B88" s="98">
        <v>2024</v>
      </c>
      <c r="C88" s="98" t="s">
        <v>8</v>
      </c>
      <c r="D88" s="98" t="s">
        <v>20</v>
      </c>
      <c r="E88" s="98" t="s">
        <v>10</v>
      </c>
      <c r="F88" s="98" t="s">
        <v>44</v>
      </c>
      <c r="G88" s="98" t="s">
        <v>14</v>
      </c>
      <c r="H88" s="98" t="s">
        <v>72</v>
      </c>
      <c r="I88" s="116">
        <v>7.2916238283600009E-3</v>
      </c>
    </row>
    <row r="89" spans="2:9" x14ac:dyDescent="0.25">
      <c r="B89" s="98">
        <v>2024</v>
      </c>
      <c r="C89" s="98" t="s">
        <v>8</v>
      </c>
      <c r="D89" s="98" t="s">
        <v>20</v>
      </c>
      <c r="E89" s="98" t="s">
        <v>10</v>
      </c>
      <c r="F89" s="98" t="s">
        <v>44</v>
      </c>
      <c r="G89" s="98" t="s">
        <v>14</v>
      </c>
      <c r="H89" s="98" t="s">
        <v>73</v>
      </c>
      <c r="I89" s="116">
        <v>7.9328712999999995E-2</v>
      </c>
    </row>
    <row r="90" spans="2:9" x14ac:dyDescent="0.25">
      <c r="B90" s="98">
        <v>2024</v>
      </c>
      <c r="C90" s="98" t="s">
        <v>8</v>
      </c>
      <c r="D90" s="98" t="s">
        <v>20</v>
      </c>
      <c r="E90" s="98" t="s">
        <v>10</v>
      </c>
      <c r="F90" s="98" t="s">
        <v>44</v>
      </c>
      <c r="G90" s="98" t="s">
        <v>14</v>
      </c>
      <c r="H90" s="98" t="s">
        <v>74</v>
      </c>
      <c r="I90" s="116">
        <v>5.5716783999999998E-2</v>
      </c>
    </row>
    <row r="91" spans="2:9" x14ac:dyDescent="0.25">
      <c r="B91" s="98">
        <v>2024</v>
      </c>
      <c r="C91" s="98" t="s">
        <v>8</v>
      </c>
      <c r="D91" s="98" t="s">
        <v>20</v>
      </c>
      <c r="E91" s="98" t="s">
        <v>10</v>
      </c>
      <c r="F91" s="98" t="s">
        <v>44</v>
      </c>
      <c r="G91" s="98" t="s">
        <v>231</v>
      </c>
      <c r="H91" s="98" t="s">
        <v>75</v>
      </c>
      <c r="I91" s="116">
        <v>6.9558473999999995E-2</v>
      </c>
    </row>
    <row r="92" spans="2:9" x14ac:dyDescent="0.25">
      <c r="B92" s="98">
        <v>2024</v>
      </c>
      <c r="C92" s="98" t="s">
        <v>8</v>
      </c>
      <c r="D92" s="98" t="s">
        <v>20</v>
      </c>
      <c r="E92" s="98" t="s">
        <v>10</v>
      </c>
      <c r="F92" s="98" t="s">
        <v>45</v>
      </c>
      <c r="G92" s="98" t="s">
        <v>11</v>
      </c>
      <c r="H92" s="98" t="s">
        <v>110</v>
      </c>
      <c r="I92" s="116">
        <v>5.6828750000000004E-3</v>
      </c>
    </row>
    <row r="93" spans="2:9" x14ac:dyDescent="0.25">
      <c r="B93" s="98">
        <v>2024</v>
      </c>
      <c r="C93" s="98" t="s">
        <v>8</v>
      </c>
      <c r="D93" s="98" t="s">
        <v>20</v>
      </c>
      <c r="E93" s="98" t="s">
        <v>10</v>
      </c>
      <c r="F93" s="98" t="s">
        <v>45</v>
      </c>
      <c r="G93" s="98" t="s">
        <v>11</v>
      </c>
      <c r="H93" s="98" t="s">
        <v>76</v>
      </c>
      <c r="I93" s="116">
        <v>2.6165828685783495E-3</v>
      </c>
    </row>
    <row r="94" spans="2:9" x14ac:dyDescent="0.25">
      <c r="B94" s="98">
        <v>2024</v>
      </c>
      <c r="C94" s="98" t="s">
        <v>8</v>
      </c>
      <c r="D94" s="98" t="s">
        <v>20</v>
      </c>
      <c r="E94" s="98" t="s">
        <v>10</v>
      </c>
      <c r="F94" s="98" t="s">
        <v>45</v>
      </c>
      <c r="G94" s="98" t="s">
        <v>11</v>
      </c>
      <c r="H94" s="98" t="s">
        <v>77</v>
      </c>
      <c r="I94" s="116">
        <v>4.3000000000000003E-6</v>
      </c>
    </row>
    <row r="95" spans="2:9" x14ac:dyDescent="0.25">
      <c r="B95" s="98">
        <v>2024</v>
      </c>
      <c r="C95" s="98" t="s">
        <v>8</v>
      </c>
      <c r="D95" s="98" t="s">
        <v>20</v>
      </c>
      <c r="E95" s="98" t="s">
        <v>10</v>
      </c>
      <c r="F95" s="98" t="s">
        <v>45</v>
      </c>
      <c r="G95" s="98" t="s">
        <v>11</v>
      </c>
      <c r="H95" s="98" t="s">
        <v>78</v>
      </c>
      <c r="I95" s="116">
        <v>7.7786169000000002E-3</v>
      </c>
    </row>
    <row r="96" spans="2:9" x14ac:dyDescent="0.25">
      <c r="B96" s="98">
        <v>2024</v>
      </c>
      <c r="C96" s="98" t="s">
        <v>8</v>
      </c>
      <c r="D96" s="98" t="s">
        <v>20</v>
      </c>
      <c r="E96" s="98" t="s">
        <v>10</v>
      </c>
      <c r="F96" s="98" t="s">
        <v>45</v>
      </c>
      <c r="G96" s="98" t="s">
        <v>11</v>
      </c>
      <c r="H96" s="98" t="s">
        <v>79</v>
      </c>
      <c r="I96" s="116">
        <v>3.5513354100000001E-6</v>
      </c>
    </row>
    <row r="97" spans="2:9" x14ac:dyDescent="0.25">
      <c r="B97" s="98">
        <v>2024</v>
      </c>
      <c r="C97" s="98" t="s">
        <v>8</v>
      </c>
      <c r="D97" s="98" t="s">
        <v>20</v>
      </c>
      <c r="E97" s="98" t="s">
        <v>10</v>
      </c>
      <c r="F97" s="98" t="s">
        <v>45</v>
      </c>
      <c r="G97" s="98" t="s">
        <v>11</v>
      </c>
      <c r="H97" s="98" t="s">
        <v>80</v>
      </c>
      <c r="I97" s="116">
        <v>0.7356615923345029</v>
      </c>
    </row>
    <row r="98" spans="2:9" x14ac:dyDescent="0.25">
      <c r="B98" s="98">
        <v>2024</v>
      </c>
      <c r="C98" s="98" t="s">
        <v>8</v>
      </c>
      <c r="D98" s="98" t="s">
        <v>20</v>
      </c>
      <c r="E98" s="98" t="s">
        <v>10</v>
      </c>
      <c r="F98" s="98" t="s">
        <v>45</v>
      </c>
      <c r="G98" s="98" t="s">
        <v>11</v>
      </c>
      <c r="H98" s="98" t="s">
        <v>81</v>
      </c>
      <c r="I98" s="116">
        <v>8.2326538000000005E-2</v>
      </c>
    </row>
    <row r="99" spans="2:9" x14ac:dyDescent="0.25">
      <c r="B99" s="98">
        <v>2024</v>
      </c>
      <c r="C99" s="98" t="s">
        <v>8</v>
      </c>
      <c r="D99" s="98" t="s">
        <v>20</v>
      </c>
      <c r="E99" s="98" t="s">
        <v>10</v>
      </c>
      <c r="F99" s="98" t="s">
        <v>45</v>
      </c>
      <c r="G99" s="98" t="s">
        <v>232</v>
      </c>
      <c r="H99" s="98" t="s">
        <v>82</v>
      </c>
      <c r="I99" s="116">
        <v>9.5801703399999989E-6</v>
      </c>
    </row>
    <row r="100" spans="2:9" x14ac:dyDescent="0.25">
      <c r="B100" s="98">
        <v>2024</v>
      </c>
      <c r="C100" s="98" t="s">
        <v>8</v>
      </c>
      <c r="D100" s="98" t="s">
        <v>20</v>
      </c>
      <c r="E100" s="98" t="s">
        <v>10</v>
      </c>
      <c r="F100" s="98" t="s">
        <v>45</v>
      </c>
      <c r="G100" s="98" t="s">
        <v>232</v>
      </c>
      <c r="H100" s="98" t="s">
        <v>84</v>
      </c>
      <c r="I100" s="116">
        <v>9.1984959999999991E-6</v>
      </c>
    </row>
    <row r="101" spans="2:9" x14ac:dyDescent="0.25">
      <c r="B101" s="98">
        <v>2024</v>
      </c>
      <c r="C101" s="98" t="s">
        <v>8</v>
      </c>
      <c r="D101" s="98" t="s">
        <v>20</v>
      </c>
      <c r="E101" s="98" t="s">
        <v>10</v>
      </c>
      <c r="F101" s="98" t="s">
        <v>45</v>
      </c>
      <c r="G101" s="98" t="s">
        <v>13</v>
      </c>
      <c r="H101" s="98" t="s">
        <v>85</v>
      </c>
      <c r="I101" s="116">
        <v>1.09001174</v>
      </c>
    </row>
    <row r="102" spans="2:9" x14ac:dyDescent="0.25">
      <c r="B102" s="98">
        <v>2024</v>
      </c>
      <c r="C102" s="98" t="s">
        <v>8</v>
      </c>
      <c r="D102" s="98" t="s">
        <v>20</v>
      </c>
      <c r="E102" s="98" t="s">
        <v>10</v>
      </c>
      <c r="F102" s="98" t="s">
        <v>45</v>
      </c>
      <c r="G102" s="98" t="s">
        <v>13</v>
      </c>
      <c r="H102" s="98" t="s">
        <v>86</v>
      </c>
      <c r="I102" s="116">
        <v>9.4050000000000006E-6</v>
      </c>
    </row>
    <row r="103" spans="2:9" x14ac:dyDescent="0.25">
      <c r="B103" s="98">
        <v>2024</v>
      </c>
      <c r="C103" s="98" t="s">
        <v>8</v>
      </c>
      <c r="D103" s="98" t="s">
        <v>20</v>
      </c>
      <c r="E103" s="98" t="s">
        <v>10</v>
      </c>
      <c r="F103" s="98" t="s">
        <v>45</v>
      </c>
      <c r="G103" s="98" t="s">
        <v>15</v>
      </c>
      <c r="H103" s="98" t="s">
        <v>87</v>
      </c>
      <c r="I103" s="116">
        <v>3.5186325677908206E-2</v>
      </c>
    </row>
    <row r="104" spans="2:9" x14ac:dyDescent="0.25">
      <c r="B104" s="98">
        <v>2024</v>
      </c>
      <c r="C104" s="98" t="s">
        <v>8</v>
      </c>
      <c r="D104" s="98" t="s">
        <v>20</v>
      </c>
      <c r="E104" s="98" t="s">
        <v>10</v>
      </c>
      <c r="F104" s="98" t="s">
        <v>45</v>
      </c>
      <c r="G104" s="98" t="s">
        <v>16</v>
      </c>
      <c r="H104" s="98" t="s">
        <v>88</v>
      </c>
      <c r="I104" s="116">
        <v>1.920525E-3</v>
      </c>
    </row>
    <row r="105" spans="2:9" x14ac:dyDescent="0.25">
      <c r="B105" s="98">
        <v>2024</v>
      </c>
      <c r="C105" s="98" t="s">
        <v>8</v>
      </c>
      <c r="D105" s="98" t="s">
        <v>20</v>
      </c>
      <c r="E105" s="98" t="s">
        <v>10</v>
      </c>
      <c r="F105" s="98" t="s">
        <v>45</v>
      </c>
      <c r="G105" s="98" t="s">
        <v>16</v>
      </c>
      <c r="H105" s="98" t="s">
        <v>89</v>
      </c>
      <c r="I105" s="116">
        <v>1.21660204E-2</v>
      </c>
    </row>
    <row r="106" spans="2:9" x14ac:dyDescent="0.25">
      <c r="B106" s="98">
        <v>2024</v>
      </c>
      <c r="C106" s="98" t="s">
        <v>8</v>
      </c>
      <c r="D106" s="98" t="s">
        <v>20</v>
      </c>
      <c r="E106" s="98" t="s">
        <v>10</v>
      </c>
      <c r="F106" s="98" t="s">
        <v>45</v>
      </c>
      <c r="G106" s="98" t="s">
        <v>16</v>
      </c>
      <c r="H106" s="98" t="s">
        <v>90</v>
      </c>
      <c r="I106" s="116">
        <v>1.7014365337523001</v>
      </c>
    </row>
    <row r="107" spans="2:9" x14ac:dyDescent="0.25">
      <c r="B107" s="98">
        <v>2024</v>
      </c>
      <c r="C107" s="98" t="s">
        <v>8</v>
      </c>
      <c r="D107" s="98" t="s">
        <v>20</v>
      </c>
      <c r="E107" s="98" t="s">
        <v>10</v>
      </c>
      <c r="F107" s="98" t="s">
        <v>45</v>
      </c>
      <c r="G107" s="98" t="s">
        <v>16</v>
      </c>
      <c r="H107" s="98" t="s">
        <v>91</v>
      </c>
      <c r="I107" s="116">
        <v>0.13998097300000001</v>
      </c>
    </row>
    <row r="108" spans="2:9" x14ac:dyDescent="0.25">
      <c r="B108" s="98">
        <v>2024</v>
      </c>
      <c r="C108" s="98" t="s">
        <v>8</v>
      </c>
      <c r="D108" s="98" t="s">
        <v>20</v>
      </c>
      <c r="E108" s="98" t="s">
        <v>10</v>
      </c>
      <c r="F108" s="98" t="s">
        <v>45</v>
      </c>
      <c r="G108" s="98" t="s">
        <v>16</v>
      </c>
      <c r="H108" s="98" t="s">
        <v>92</v>
      </c>
      <c r="I108" s="116">
        <v>0.83934184999999983</v>
      </c>
    </row>
    <row r="109" spans="2:9" x14ac:dyDescent="0.25">
      <c r="B109" s="98">
        <v>2024</v>
      </c>
      <c r="C109" s="98" t="s">
        <v>8</v>
      </c>
      <c r="D109" s="98" t="s">
        <v>20</v>
      </c>
      <c r="E109" s="98" t="s">
        <v>10</v>
      </c>
      <c r="F109" s="98" t="s">
        <v>45</v>
      </c>
      <c r="G109" s="98" t="s">
        <v>24</v>
      </c>
      <c r="H109" s="98" t="s">
        <v>112</v>
      </c>
      <c r="I109" s="116">
        <v>1.6200000000000001E-5</v>
      </c>
    </row>
    <row r="110" spans="2:9" x14ac:dyDescent="0.25">
      <c r="B110" s="98">
        <v>2024</v>
      </c>
      <c r="C110" s="98" t="s">
        <v>8</v>
      </c>
      <c r="D110" s="98" t="s">
        <v>20</v>
      </c>
      <c r="E110" s="98" t="s">
        <v>10</v>
      </c>
      <c r="F110" s="98" t="s">
        <v>46</v>
      </c>
      <c r="G110" s="98" t="s">
        <v>11</v>
      </c>
      <c r="H110" s="98" t="s">
        <v>93</v>
      </c>
      <c r="I110" s="116">
        <v>7.0058125044129602E-2</v>
      </c>
    </row>
    <row r="111" spans="2:9" x14ac:dyDescent="0.25">
      <c r="B111" s="98">
        <v>2024</v>
      </c>
      <c r="C111" s="98" t="s">
        <v>8</v>
      </c>
      <c r="D111" s="98" t="s">
        <v>20</v>
      </c>
      <c r="E111" s="98" t="s">
        <v>10</v>
      </c>
      <c r="F111" s="98" t="s">
        <v>46</v>
      </c>
      <c r="G111" s="98" t="s">
        <v>233</v>
      </c>
      <c r="H111" s="98" t="s">
        <v>94</v>
      </c>
      <c r="I111" s="116">
        <v>1.0952055808500256</v>
      </c>
    </row>
    <row r="112" spans="2:9" x14ac:dyDescent="0.25">
      <c r="B112" s="98">
        <v>2024</v>
      </c>
      <c r="C112" s="98" t="s">
        <v>8</v>
      </c>
      <c r="D112" s="98" t="s">
        <v>20</v>
      </c>
      <c r="E112" s="98" t="s">
        <v>10</v>
      </c>
      <c r="F112" s="98" t="s">
        <v>46</v>
      </c>
      <c r="G112" s="98" t="s">
        <v>17</v>
      </c>
      <c r="H112" s="98" t="s">
        <v>95</v>
      </c>
      <c r="I112" s="116">
        <v>14.674319085904337</v>
      </c>
    </row>
    <row r="113" spans="2:9" x14ac:dyDescent="0.25">
      <c r="B113" s="98">
        <v>2024</v>
      </c>
      <c r="C113" s="98" t="s">
        <v>8</v>
      </c>
      <c r="D113" s="98" t="s">
        <v>20</v>
      </c>
      <c r="E113" s="98" t="s">
        <v>10</v>
      </c>
      <c r="F113" s="98" t="s">
        <v>46</v>
      </c>
      <c r="G113" s="98" t="s">
        <v>17</v>
      </c>
      <c r="H113" s="98" t="s">
        <v>96</v>
      </c>
      <c r="I113" s="116">
        <v>3.749088E-7</v>
      </c>
    </row>
    <row r="114" spans="2:9" x14ac:dyDescent="0.25">
      <c r="B114" s="98">
        <v>2024</v>
      </c>
      <c r="C114" s="98" t="s">
        <v>8</v>
      </c>
      <c r="D114" s="98" t="s">
        <v>20</v>
      </c>
      <c r="E114" s="98" t="s">
        <v>10</v>
      </c>
      <c r="F114" s="98" t="s">
        <v>46</v>
      </c>
      <c r="G114" s="98" t="s">
        <v>17</v>
      </c>
      <c r="H114" s="98" t="s">
        <v>97</v>
      </c>
      <c r="I114" s="116">
        <v>0.17426245055243134</v>
      </c>
    </row>
    <row r="115" spans="2:9" x14ac:dyDescent="0.25">
      <c r="B115" s="98">
        <v>2024</v>
      </c>
      <c r="C115" s="98" t="s">
        <v>8</v>
      </c>
      <c r="D115" s="98" t="s">
        <v>20</v>
      </c>
      <c r="E115" s="98" t="s">
        <v>10</v>
      </c>
      <c r="F115" s="98" t="s">
        <v>46</v>
      </c>
      <c r="G115" s="98" t="s">
        <v>17</v>
      </c>
      <c r="H115" s="98" t="s">
        <v>98</v>
      </c>
      <c r="I115" s="116">
        <v>2.7627540717000001E-4</v>
      </c>
    </row>
    <row r="116" spans="2:9" x14ac:dyDescent="0.25">
      <c r="B116" s="98">
        <v>2024</v>
      </c>
      <c r="C116" s="98" t="s">
        <v>8</v>
      </c>
      <c r="D116" s="98" t="s">
        <v>20</v>
      </c>
      <c r="E116" s="98" t="s">
        <v>10</v>
      </c>
      <c r="F116" s="98" t="s">
        <v>46</v>
      </c>
      <c r="G116" s="98" t="s">
        <v>17</v>
      </c>
      <c r="H116" s="98" t="s">
        <v>99</v>
      </c>
      <c r="I116" s="116">
        <v>2.2243679999999998E-6</v>
      </c>
    </row>
    <row r="117" spans="2:9" x14ac:dyDescent="0.25">
      <c r="B117" s="98">
        <v>2024</v>
      </c>
      <c r="C117" s="98" t="s">
        <v>8</v>
      </c>
      <c r="D117" s="98" t="s">
        <v>20</v>
      </c>
      <c r="E117" s="98" t="s">
        <v>10</v>
      </c>
      <c r="F117" s="98" t="s">
        <v>46</v>
      </c>
      <c r="G117" s="98" t="s">
        <v>18</v>
      </c>
      <c r="H117" s="98" t="s">
        <v>101</v>
      </c>
      <c r="I117" s="116">
        <v>4.7139232211010409</v>
      </c>
    </row>
    <row r="118" spans="2:9" x14ac:dyDescent="0.25">
      <c r="B118" s="98">
        <v>2024</v>
      </c>
      <c r="C118" s="98" t="s">
        <v>8</v>
      </c>
      <c r="D118" s="98" t="s">
        <v>20</v>
      </c>
      <c r="E118" s="98" t="s">
        <v>10</v>
      </c>
      <c r="F118" s="98" t="s">
        <v>46</v>
      </c>
      <c r="G118" s="98" t="s">
        <v>18</v>
      </c>
      <c r="H118" s="98" t="s">
        <v>102</v>
      </c>
      <c r="I118" s="116">
        <v>0.58116718121695354</v>
      </c>
    </row>
    <row r="119" spans="2:9" x14ac:dyDescent="0.25">
      <c r="B119" s="98">
        <v>2024</v>
      </c>
      <c r="C119" s="98" t="s">
        <v>8</v>
      </c>
      <c r="D119" s="98" t="s">
        <v>20</v>
      </c>
      <c r="E119" s="98" t="s">
        <v>10</v>
      </c>
      <c r="F119" s="98" t="s">
        <v>46</v>
      </c>
      <c r="G119" s="98" t="s">
        <v>18</v>
      </c>
      <c r="H119" s="98" t="s">
        <v>103</v>
      </c>
      <c r="I119" s="116">
        <v>9.6826078229162764</v>
      </c>
    </row>
    <row r="120" spans="2:9" x14ac:dyDescent="0.25">
      <c r="B120" s="98">
        <v>2024</v>
      </c>
      <c r="C120" s="98" t="s">
        <v>8</v>
      </c>
      <c r="D120" s="98" t="s">
        <v>20</v>
      </c>
      <c r="E120" s="98" t="s">
        <v>10</v>
      </c>
      <c r="F120" s="98" t="s">
        <v>46</v>
      </c>
      <c r="G120" s="98" t="s">
        <v>18</v>
      </c>
      <c r="H120" s="98" t="s">
        <v>104</v>
      </c>
      <c r="I120" s="116">
        <v>7.1670795999999995E-2</v>
      </c>
    </row>
    <row r="121" spans="2:9" x14ac:dyDescent="0.25">
      <c r="B121" s="98">
        <v>2024</v>
      </c>
      <c r="C121" s="98" t="s">
        <v>8</v>
      </c>
      <c r="D121" s="98" t="s">
        <v>20</v>
      </c>
      <c r="E121" s="98" t="s">
        <v>10</v>
      </c>
      <c r="F121" s="98" t="s">
        <v>46</v>
      </c>
      <c r="G121" s="98" t="s">
        <v>19</v>
      </c>
      <c r="H121" s="98" t="s">
        <v>106</v>
      </c>
      <c r="I121" s="116">
        <v>10.549172433461703</v>
      </c>
    </row>
    <row r="122" spans="2:9" x14ac:dyDescent="0.25">
      <c r="B122" s="98">
        <v>2024</v>
      </c>
      <c r="C122" s="98" t="s">
        <v>8</v>
      </c>
      <c r="D122" s="98" t="s">
        <v>20</v>
      </c>
      <c r="E122" s="98" t="s">
        <v>10</v>
      </c>
      <c r="F122" s="98" t="s">
        <v>46</v>
      </c>
      <c r="G122" s="98" t="s">
        <v>19</v>
      </c>
      <c r="H122" s="98" t="s">
        <v>107</v>
      </c>
      <c r="I122" s="116">
        <v>6.5817410997070578</v>
      </c>
    </row>
    <row r="123" spans="2:9" x14ac:dyDescent="0.25">
      <c r="B123" s="98">
        <v>2024</v>
      </c>
      <c r="C123" s="98" t="s">
        <v>8</v>
      </c>
      <c r="D123" s="98" t="s">
        <v>20</v>
      </c>
      <c r="E123" s="98" t="s">
        <v>10</v>
      </c>
      <c r="F123" s="98" t="s">
        <v>46</v>
      </c>
      <c r="G123" s="98" t="s">
        <v>19</v>
      </c>
      <c r="H123" s="98" t="s">
        <v>108</v>
      </c>
      <c r="I123" s="116">
        <v>0.13677803007177866</v>
      </c>
    </row>
    <row r="124" spans="2:9" x14ac:dyDescent="0.25">
      <c r="B124" s="98">
        <v>2024</v>
      </c>
      <c r="C124" s="98" t="s">
        <v>8</v>
      </c>
      <c r="D124" s="98" t="s">
        <v>20</v>
      </c>
      <c r="E124" s="98" t="s">
        <v>10</v>
      </c>
      <c r="F124" s="98" t="s">
        <v>46</v>
      </c>
      <c r="G124" s="98" t="s">
        <v>19</v>
      </c>
      <c r="H124" s="98" t="s">
        <v>109</v>
      </c>
      <c r="I124" s="116">
        <v>0.38324752005714285</v>
      </c>
    </row>
    <row r="125" spans="2:9" x14ac:dyDescent="0.25">
      <c r="B125" s="98">
        <v>2024</v>
      </c>
      <c r="C125" s="98" t="s">
        <v>8</v>
      </c>
      <c r="D125" s="98" t="s">
        <v>23</v>
      </c>
      <c r="E125" s="98" t="s">
        <v>12</v>
      </c>
      <c r="F125" s="98" t="s">
        <v>44</v>
      </c>
      <c r="G125" s="98" t="s">
        <v>229</v>
      </c>
      <c r="H125" s="98" t="s">
        <v>69</v>
      </c>
      <c r="I125" s="116">
        <v>1.0001376E-6</v>
      </c>
    </row>
    <row r="126" spans="2:9" x14ac:dyDescent="0.25">
      <c r="B126" s="98">
        <v>2024</v>
      </c>
      <c r="C126" s="98" t="s">
        <v>8</v>
      </c>
      <c r="D126" s="98" t="s">
        <v>23</v>
      </c>
      <c r="E126" s="98" t="s">
        <v>12</v>
      </c>
      <c r="F126" s="98" t="s">
        <v>44</v>
      </c>
      <c r="G126" s="98" t="s">
        <v>229</v>
      </c>
      <c r="H126" s="98" t="s">
        <v>70</v>
      </c>
      <c r="I126" s="116">
        <v>8.4240066666640013E-3</v>
      </c>
    </row>
    <row r="127" spans="2:9" x14ac:dyDescent="0.25">
      <c r="B127" s="98">
        <v>2024</v>
      </c>
      <c r="C127" s="98" t="s">
        <v>8</v>
      </c>
      <c r="D127" s="98" t="s">
        <v>23</v>
      </c>
      <c r="E127" s="98" t="s">
        <v>12</v>
      </c>
      <c r="F127" s="98" t="s">
        <v>44</v>
      </c>
      <c r="G127" s="98" t="s">
        <v>230</v>
      </c>
      <c r="H127" s="98" t="s">
        <v>71</v>
      </c>
      <c r="I127" s="116">
        <v>2.5480490343700005E-3</v>
      </c>
    </row>
    <row r="128" spans="2:9" x14ac:dyDescent="0.25">
      <c r="B128" s="98">
        <v>2024</v>
      </c>
      <c r="C128" s="98" t="s">
        <v>8</v>
      </c>
      <c r="D128" s="98" t="s">
        <v>23</v>
      </c>
      <c r="E128" s="98" t="s">
        <v>12</v>
      </c>
      <c r="F128" s="98" t="s">
        <v>44</v>
      </c>
      <c r="G128" s="98" t="s">
        <v>14</v>
      </c>
      <c r="H128" s="98" t="s">
        <v>72</v>
      </c>
      <c r="I128" s="116">
        <v>5.4271664809200004E-4</v>
      </c>
    </row>
    <row r="129" spans="2:9" x14ac:dyDescent="0.25">
      <c r="B129" s="98">
        <v>2024</v>
      </c>
      <c r="C129" s="98" t="s">
        <v>8</v>
      </c>
      <c r="D129" s="98" t="s">
        <v>23</v>
      </c>
      <c r="E129" s="98" t="s">
        <v>12</v>
      </c>
      <c r="F129" s="98" t="s">
        <v>44</v>
      </c>
      <c r="G129" s="98" t="s">
        <v>14</v>
      </c>
      <c r="H129" s="98" t="s">
        <v>73</v>
      </c>
      <c r="I129" s="116">
        <v>8.1259999999999995E-3</v>
      </c>
    </row>
    <row r="130" spans="2:9" x14ac:dyDescent="0.25">
      <c r="B130" s="98">
        <v>2024</v>
      </c>
      <c r="C130" s="98" t="s">
        <v>8</v>
      </c>
      <c r="D130" s="98" t="s">
        <v>23</v>
      </c>
      <c r="E130" s="98" t="s">
        <v>12</v>
      </c>
      <c r="F130" s="98" t="s">
        <v>44</v>
      </c>
      <c r="G130" s="98" t="s">
        <v>14</v>
      </c>
      <c r="H130" s="98" t="s">
        <v>74</v>
      </c>
      <c r="I130" s="116">
        <v>6.3967499999999997E-3</v>
      </c>
    </row>
    <row r="131" spans="2:9" x14ac:dyDescent="0.25">
      <c r="B131" s="98">
        <v>2024</v>
      </c>
      <c r="C131" s="98" t="s">
        <v>8</v>
      </c>
      <c r="D131" s="98" t="s">
        <v>23</v>
      </c>
      <c r="E131" s="98" t="s">
        <v>12</v>
      </c>
      <c r="F131" s="98" t="s">
        <v>44</v>
      </c>
      <c r="G131" s="98" t="s">
        <v>231</v>
      </c>
      <c r="H131" s="98" t="s">
        <v>75</v>
      </c>
      <c r="I131" s="116">
        <v>7.5569999999999996E-5</v>
      </c>
    </row>
    <row r="132" spans="2:9" x14ac:dyDescent="0.25">
      <c r="B132" s="98">
        <v>2024</v>
      </c>
      <c r="C132" s="98" t="s">
        <v>8</v>
      </c>
      <c r="D132" s="98" t="s">
        <v>23</v>
      </c>
      <c r="E132" s="98" t="s">
        <v>12</v>
      </c>
      <c r="F132" s="98" t="s">
        <v>45</v>
      </c>
      <c r="G132" s="98" t="s">
        <v>11</v>
      </c>
      <c r="H132" s="98" t="s">
        <v>76</v>
      </c>
      <c r="I132" s="116">
        <v>1.1346449369289999E-3</v>
      </c>
    </row>
    <row r="133" spans="2:9" x14ac:dyDescent="0.25">
      <c r="B133" s="98">
        <v>2024</v>
      </c>
      <c r="C133" s="98" t="s">
        <v>8</v>
      </c>
      <c r="D133" s="98" t="s">
        <v>23</v>
      </c>
      <c r="E133" s="98" t="s">
        <v>12</v>
      </c>
      <c r="F133" s="98" t="s">
        <v>45</v>
      </c>
      <c r="G133" s="98" t="s">
        <v>11</v>
      </c>
      <c r="H133" s="98" t="s">
        <v>77</v>
      </c>
      <c r="I133" s="116">
        <v>7.9820000000000005E-5</v>
      </c>
    </row>
    <row r="134" spans="2:9" x14ac:dyDescent="0.25">
      <c r="B134" s="98">
        <v>2024</v>
      </c>
      <c r="C134" s="98" t="s">
        <v>8</v>
      </c>
      <c r="D134" s="98" t="s">
        <v>23</v>
      </c>
      <c r="E134" s="98" t="s">
        <v>12</v>
      </c>
      <c r="F134" s="98" t="s">
        <v>45</v>
      </c>
      <c r="G134" s="98" t="s">
        <v>11</v>
      </c>
      <c r="H134" s="98" t="s">
        <v>78</v>
      </c>
      <c r="I134" s="116">
        <v>2.3409E-4</v>
      </c>
    </row>
    <row r="135" spans="2:9" x14ac:dyDescent="0.25">
      <c r="B135" s="98">
        <v>2024</v>
      </c>
      <c r="C135" s="98" t="s">
        <v>8</v>
      </c>
      <c r="D135" s="98" t="s">
        <v>23</v>
      </c>
      <c r="E135" s="98" t="s">
        <v>12</v>
      </c>
      <c r="F135" s="98" t="s">
        <v>45</v>
      </c>
      <c r="G135" s="98" t="s">
        <v>11</v>
      </c>
      <c r="H135" s="98" t="s">
        <v>79</v>
      </c>
      <c r="I135" s="116">
        <v>5.5415853150000005E-5</v>
      </c>
    </row>
    <row r="136" spans="2:9" x14ac:dyDescent="0.25">
      <c r="B136" s="98">
        <v>2024</v>
      </c>
      <c r="C136" s="98" t="s">
        <v>8</v>
      </c>
      <c r="D136" s="98" t="s">
        <v>23</v>
      </c>
      <c r="E136" s="98" t="s">
        <v>12</v>
      </c>
      <c r="F136" s="98" t="s">
        <v>45</v>
      </c>
      <c r="G136" s="98" t="s">
        <v>11</v>
      </c>
      <c r="H136" s="98" t="s">
        <v>80</v>
      </c>
      <c r="I136" s="116">
        <v>5.6637527857142855E-3</v>
      </c>
    </row>
    <row r="137" spans="2:9" x14ac:dyDescent="0.25">
      <c r="B137" s="98">
        <v>2024</v>
      </c>
      <c r="C137" s="98" t="s">
        <v>8</v>
      </c>
      <c r="D137" s="98" t="s">
        <v>23</v>
      </c>
      <c r="E137" s="98" t="s">
        <v>12</v>
      </c>
      <c r="F137" s="98" t="s">
        <v>45</v>
      </c>
      <c r="G137" s="98" t="s">
        <v>11</v>
      </c>
      <c r="H137" s="98" t="s">
        <v>81</v>
      </c>
      <c r="I137" s="116">
        <v>4.8529999999999997E-3</v>
      </c>
    </row>
    <row r="138" spans="2:9" x14ac:dyDescent="0.25">
      <c r="B138" s="98">
        <v>2024</v>
      </c>
      <c r="C138" s="98" t="s">
        <v>8</v>
      </c>
      <c r="D138" s="98" t="s">
        <v>23</v>
      </c>
      <c r="E138" s="98" t="s">
        <v>12</v>
      </c>
      <c r="F138" s="98" t="s">
        <v>45</v>
      </c>
      <c r="G138" s="98" t="s">
        <v>232</v>
      </c>
      <c r="H138" s="98" t="s">
        <v>82</v>
      </c>
      <c r="I138" s="116">
        <v>2.0379315797999998E-4</v>
      </c>
    </row>
    <row r="139" spans="2:9" x14ac:dyDescent="0.25">
      <c r="B139" s="98">
        <v>2024</v>
      </c>
      <c r="C139" s="98" t="s">
        <v>8</v>
      </c>
      <c r="D139" s="98" t="s">
        <v>23</v>
      </c>
      <c r="E139" s="98" t="s">
        <v>12</v>
      </c>
      <c r="F139" s="98" t="s">
        <v>45</v>
      </c>
      <c r="G139" s="98" t="s">
        <v>232</v>
      </c>
      <c r="H139" s="98" t="s">
        <v>83</v>
      </c>
      <c r="I139" s="116">
        <v>2.9995692799999999E-5</v>
      </c>
    </row>
    <row r="140" spans="2:9" x14ac:dyDescent="0.25">
      <c r="B140" s="98">
        <v>2024</v>
      </c>
      <c r="C140" s="98" t="s">
        <v>8</v>
      </c>
      <c r="D140" s="98" t="s">
        <v>23</v>
      </c>
      <c r="E140" s="98" t="s">
        <v>12</v>
      </c>
      <c r="F140" s="98" t="s">
        <v>45</v>
      </c>
      <c r="G140" s="98" t="s">
        <v>232</v>
      </c>
      <c r="H140" s="98" t="s">
        <v>84</v>
      </c>
      <c r="I140" s="116">
        <v>9.6296814894736841E-5</v>
      </c>
    </row>
    <row r="141" spans="2:9" x14ac:dyDescent="0.25">
      <c r="B141" s="98">
        <v>2024</v>
      </c>
      <c r="C141" s="98" t="s">
        <v>8</v>
      </c>
      <c r="D141" s="98" t="s">
        <v>23</v>
      </c>
      <c r="E141" s="98" t="s">
        <v>12</v>
      </c>
      <c r="F141" s="98" t="s">
        <v>45</v>
      </c>
      <c r="G141" s="98" t="s">
        <v>13</v>
      </c>
      <c r="H141" s="98" t="s">
        <v>85</v>
      </c>
      <c r="I141" s="116">
        <v>0.10060083</v>
      </c>
    </row>
    <row r="142" spans="2:9" x14ac:dyDescent="0.25">
      <c r="B142" s="98">
        <v>2024</v>
      </c>
      <c r="C142" s="98" t="s">
        <v>8</v>
      </c>
      <c r="D142" s="98" t="s">
        <v>23</v>
      </c>
      <c r="E142" s="98" t="s">
        <v>12</v>
      </c>
      <c r="F142" s="98" t="s">
        <v>45</v>
      </c>
      <c r="G142" s="98" t="s">
        <v>13</v>
      </c>
      <c r="H142" s="98" t="s">
        <v>86</v>
      </c>
      <c r="I142" s="116">
        <v>8.5499999999999995E-6</v>
      </c>
    </row>
    <row r="143" spans="2:9" x14ac:dyDescent="0.25">
      <c r="B143" s="98">
        <v>2024</v>
      </c>
      <c r="C143" s="98" t="s">
        <v>8</v>
      </c>
      <c r="D143" s="98" t="s">
        <v>23</v>
      </c>
      <c r="E143" s="98" t="s">
        <v>12</v>
      </c>
      <c r="F143" s="98" t="s">
        <v>45</v>
      </c>
      <c r="G143" s="98" t="s">
        <v>15</v>
      </c>
      <c r="H143" s="98" t="s">
        <v>87</v>
      </c>
      <c r="I143" s="116">
        <v>2.6325920313600005E-3</v>
      </c>
    </row>
    <row r="144" spans="2:9" x14ac:dyDescent="0.25">
      <c r="B144" s="98">
        <v>2024</v>
      </c>
      <c r="C144" s="98" t="s">
        <v>8</v>
      </c>
      <c r="D144" s="98" t="s">
        <v>23</v>
      </c>
      <c r="E144" s="98" t="s">
        <v>12</v>
      </c>
      <c r="F144" s="98" t="s">
        <v>45</v>
      </c>
      <c r="G144" s="98" t="s">
        <v>16</v>
      </c>
      <c r="H144" s="98" t="s">
        <v>88</v>
      </c>
      <c r="I144" s="116">
        <v>1.7775000000000001E-4</v>
      </c>
    </row>
    <row r="145" spans="2:9" x14ac:dyDescent="0.25">
      <c r="B145" s="98">
        <v>2024</v>
      </c>
      <c r="C145" s="98" t="s">
        <v>8</v>
      </c>
      <c r="D145" s="98" t="s">
        <v>23</v>
      </c>
      <c r="E145" s="98" t="s">
        <v>12</v>
      </c>
      <c r="F145" s="98" t="s">
        <v>45</v>
      </c>
      <c r="G145" s="98" t="s">
        <v>16</v>
      </c>
      <c r="H145" s="98" t="s">
        <v>89</v>
      </c>
      <c r="I145" s="116">
        <v>1.3661882E-3</v>
      </c>
    </row>
    <row r="146" spans="2:9" x14ac:dyDescent="0.25">
      <c r="B146" s="98">
        <v>2024</v>
      </c>
      <c r="C146" s="98" t="s">
        <v>8</v>
      </c>
      <c r="D146" s="98" t="s">
        <v>23</v>
      </c>
      <c r="E146" s="98" t="s">
        <v>12</v>
      </c>
      <c r="F146" s="98" t="s">
        <v>45</v>
      </c>
      <c r="G146" s="98" t="s">
        <v>16</v>
      </c>
      <c r="H146" s="98" t="s">
        <v>90</v>
      </c>
      <c r="I146" s="116">
        <v>1.073283E-3</v>
      </c>
    </row>
    <row r="147" spans="2:9" x14ac:dyDescent="0.25">
      <c r="B147" s="98">
        <v>2024</v>
      </c>
      <c r="C147" s="98" t="s">
        <v>8</v>
      </c>
      <c r="D147" s="98" t="s">
        <v>23</v>
      </c>
      <c r="E147" s="98" t="s">
        <v>12</v>
      </c>
      <c r="F147" s="98" t="s">
        <v>45</v>
      </c>
      <c r="G147" s="98" t="s">
        <v>16</v>
      </c>
      <c r="H147" s="98" t="s">
        <v>91</v>
      </c>
      <c r="I147" s="116">
        <v>1.176319E-2</v>
      </c>
    </row>
    <row r="148" spans="2:9" x14ac:dyDescent="0.25">
      <c r="B148" s="98">
        <v>2024</v>
      </c>
      <c r="C148" s="98" t="s">
        <v>8</v>
      </c>
      <c r="D148" s="98" t="s">
        <v>23</v>
      </c>
      <c r="E148" s="98" t="s">
        <v>12</v>
      </c>
      <c r="F148" s="98" t="s">
        <v>45</v>
      </c>
      <c r="G148" s="98" t="s">
        <v>16</v>
      </c>
      <c r="H148" s="98" t="s">
        <v>92</v>
      </c>
      <c r="I148" s="116">
        <v>9.2296800000000005E-3</v>
      </c>
    </row>
    <row r="149" spans="2:9" x14ac:dyDescent="0.25">
      <c r="B149" s="98">
        <v>2024</v>
      </c>
      <c r="C149" s="98" t="s">
        <v>8</v>
      </c>
      <c r="D149" s="98" t="s">
        <v>23</v>
      </c>
      <c r="E149" s="98" t="s">
        <v>12</v>
      </c>
      <c r="F149" s="98" t="s">
        <v>46</v>
      </c>
      <c r="G149" s="98" t="s">
        <v>11</v>
      </c>
      <c r="H149" s="98" t="s">
        <v>93</v>
      </c>
      <c r="I149" s="116">
        <v>4.692572680319999E-3</v>
      </c>
    </row>
    <row r="150" spans="2:9" x14ac:dyDescent="0.25">
      <c r="B150" s="98">
        <v>2024</v>
      </c>
      <c r="C150" s="98" t="s">
        <v>8</v>
      </c>
      <c r="D150" s="98" t="s">
        <v>23</v>
      </c>
      <c r="E150" s="98" t="s">
        <v>12</v>
      </c>
      <c r="F150" s="98" t="s">
        <v>46</v>
      </c>
      <c r="G150" s="98" t="s">
        <v>233</v>
      </c>
      <c r="H150" s="98" t="s">
        <v>94</v>
      </c>
      <c r="I150" s="116">
        <v>2.5718052157142859E-2</v>
      </c>
    </row>
    <row r="151" spans="2:9" x14ac:dyDescent="0.25">
      <c r="B151" s="98">
        <v>2024</v>
      </c>
      <c r="C151" s="98" t="s">
        <v>8</v>
      </c>
      <c r="D151" s="98" t="s">
        <v>23</v>
      </c>
      <c r="E151" s="98" t="s">
        <v>12</v>
      </c>
      <c r="F151" s="98" t="s">
        <v>46</v>
      </c>
      <c r="G151" s="98" t="s">
        <v>17</v>
      </c>
      <c r="H151" s="98" t="s">
        <v>95</v>
      </c>
      <c r="I151" s="116">
        <v>0.265072436983189</v>
      </c>
    </row>
    <row r="152" spans="2:9" x14ac:dyDescent="0.25">
      <c r="B152" s="98">
        <v>2024</v>
      </c>
      <c r="C152" s="98" t="s">
        <v>8</v>
      </c>
      <c r="D152" s="98" t="s">
        <v>23</v>
      </c>
      <c r="E152" s="98" t="s">
        <v>12</v>
      </c>
      <c r="F152" s="98" t="s">
        <v>46</v>
      </c>
      <c r="G152" s="98" t="s">
        <v>17</v>
      </c>
      <c r="H152" s="98" t="s">
        <v>96</v>
      </c>
      <c r="I152" s="116">
        <v>3.2232305280000002E-5</v>
      </c>
    </row>
    <row r="153" spans="2:9" x14ac:dyDescent="0.25">
      <c r="B153" s="98">
        <v>2024</v>
      </c>
      <c r="C153" s="98" t="s">
        <v>8</v>
      </c>
      <c r="D153" s="98" t="s">
        <v>23</v>
      </c>
      <c r="E153" s="98" t="s">
        <v>12</v>
      </c>
      <c r="F153" s="98" t="s">
        <v>46</v>
      </c>
      <c r="G153" s="98" t="s">
        <v>17</v>
      </c>
      <c r="H153" s="98" t="s">
        <v>97</v>
      </c>
      <c r="I153" s="116">
        <v>0.20296125747831631</v>
      </c>
    </row>
    <row r="154" spans="2:9" x14ac:dyDescent="0.25">
      <c r="B154" s="98">
        <v>2024</v>
      </c>
      <c r="C154" s="98" t="s">
        <v>8</v>
      </c>
      <c r="D154" s="98" t="s">
        <v>23</v>
      </c>
      <c r="E154" s="98" t="s">
        <v>12</v>
      </c>
      <c r="F154" s="98" t="s">
        <v>46</v>
      </c>
      <c r="G154" s="98" t="s">
        <v>17</v>
      </c>
      <c r="H154" s="98" t="s">
        <v>98</v>
      </c>
      <c r="I154" s="116">
        <v>6.1343203975333335E-4</v>
      </c>
    </row>
    <row r="155" spans="2:9" x14ac:dyDescent="0.25">
      <c r="B155" s="98">
        <v>2024</v>
      </c>
      <c r="C155" s="98" t="s">
        <v>8</v>
      </c>
      <c r="D155" s="98" t="s">
        <v>23</v>
      </c>
      <c r="E155" s="98" t="s">
        <v>12</v>
      </c>
      <c r="F155" s="98" t="s">
        <v>46</v>
      </c>
      <c r="G155" s="98" t="s">
        <v>17</v>
      </c>
      <c r="H155" s="98" t="s">
        <v>99</v>
      </c>
      <c r="I155" s="116">
        <v>2.0464185600000002E-5</v>
      </c>
    </row>
    <row r="156" spans="2:9" x14ac:dyDescent="0.25">
      <c r="B156" s="98">
        <v>2024</v>
      </c>
      <c r="C156" s="98" t="s">
        <v>8</v>
      </c>
      <c r="D156" s="98" t="s">
        <v>23</v>
      </c>
      <c r="E156" s="98" t="s">
        <v>12</v>
      </c>
      <c r="F156" s="98" t="s">
        <v>46</v>
      </c>
      <c r="G156" s="98" t="s">
        <v>18</v>
      </c>
      <c r="H156" s="98" t="s">
        <v>101</v>
      </c>
      <c r="I156" s="116">
        <v>7.8640199999999993E-2</v>
      </c>
    </row>
    <row r="157" spans="2:9" x14ac:dyDescent="0.25">
      <c r="B157" s="98">
        <v>2024</v>
      </c>
      <c r="C157" s="98" t="s">
        <v>8</v>
      </c>
      <c r="D157" s="98" t="s">
        <v>23</v>
      </c>
      <c r="E157" s="98" t="s">
        <v>12</v>
      </c>
      <c r="F157" s="98" t="s">
        <v>46</v>
      </c>
      <c r="G157" s="98" t="s">
        <v>18</v>
      </c>
      <c r="H157" s="98" t="s">
        <v>102</v>
      </c>
      <c r="I157" s="116">
        <v>2.4910886699999999E-2</v>
      </c>
    </row>
    <row r="158" spans="2:9" x14ac:dyDescent="0.25">
      <c r="B158" s="98">
        <v>2024</v>
      </c>
      <c r="C158" s="98" t="s">
        <v>8</v>
      </c>
      <c r="D158" s="98" t="s">
        <v>23</v>
      </c>
      <c r="E158" s="98" t="s">
        <v>12</v>
      </c>
      <c r="F158" s="98" t="s">
        <v>46</v>
      </c>
      <c r="G158" s="98" t="s">
        <v>18</v>
      </c>
      <c r="H158" s="98" t="s">
        <v>103</v>
      </c>
      <c r="I158" s="116">
        <v>0.103044291014696</v>
      </c>
    </row>
    <row r="159" spans="2:9" x14ac:dyDescent="0.25">
      <c r="B159" s="98">
        <v>2024</v>
      </c>
      <c r="C159" s="98" t="s">
        <v>8</v>
      </c>
      <c r="D159" s="98" t="s">
        <v>23</v>
      </c>
      <c r="E159" s="98" t="s">
        <v>12</v>
      </c>
      <c r="F159" s="98" t="s">
        <v>46</v>
      </c>
      <c r="G159" s="98" t="s">
        <v>18</v>
      </c>
      <c r="H159" s="98" t="s">
        <v>104</v>
      </c>
      <c r="I159" s="116">
        <v>1.6255599999999999E-2</v>
      </c>
    </row>
    <row r="160" spans="2:9" x14ac:dyDescent="0.25">
      <c r="B160" s="98">
        <v>2024</v>
      </c>
      <c r="C160" s="98" t="s">
        <v>8</v>
      </c>
      <c r="D160" s="98" t="s">
        <v>23</v>
      </c>
      <c r="E160" s="98" t="s">
        <v>12</v>
      </c>
      <c r="F160" s="98" t="s">
        <v>46</v>
      </c>
      <c r="G160" s="98" t="s">
        <v>19</v>
      </c>
      <c r="H160" s="98" t="s">
        <v>106</v>
      </c>
      <c r="I160" s="116">
        <v>0.24520968084027769</v>
      </c>
    </row>
    <row r="161" spans="2:9" x14ac:dyDescent="0.25">
      <c r="B161" s="98">
        <v>2024</v>
      </c>
      <c r="C161" s="98" t="s">
        <v>8</v>
      </c>
      <c r="D161" s="98" t="s">
        <v>23</v>
      </c>
      <c r="E161" s="98" t="s">
        <v>12</v>
      </c>
      <c r="F161" s="98" t="s">
        <v>46</v>
      </c>
      <c r="G161" s="98" t="s">
        <v>19</v>
      </c>
      <c r="H161" s="98" t="s">
        <v>107</v>
      </c>
      <c r="I161" s="116">
        <v>4.3342329999999998E-2</v>
      </c>
    </row>
    <row r="162" spans="2:9" x14ac:dyDescent="0.25">
      <c r="B162" s="98">
        <v>2024</v>
      </c>
      <c r="C162" s="98" t="s">
        <v>8</v>
      </c>
      <c r="D162" s="98" t="s">
        <v>23</v>
      </c>
      <c r="E162" s="98" t="s">
        <v>12</v>
      </c>
      <c r="F162" s="98" t="s">
        <v>46</v>
      </c>
      <c r="G162" s="98" t="s">
        <v>19</v>
      </c>
      <c r="H162" s="98" t="s">
        <v>108</v>
      </c>
      <c r="I162" s="116">
        <v>3.8668447509433997E-2</v>
      </c>
    </row>
    <row r="163" spans="2:9" x14ac:dyDescent="0.25">
      <c r="B163" s="98">
        <v>2024</v>
      </c>
      <c r="C163" s="98" t="s">
        <v>8</v>
      </c>
      <c r="D163" s="98" t="s">
        <v>23</v>
      </c>
      <c r="E163" s="98" t="s">
        <v>12</v>
      </c>
      <c r="F163" s="98" t="s">
        <v>46</v>
      </c>
      <c r="G163" s="98" t="s">
        <v>19</v>
      </c>
      <c r="H163" s="98" t="s">
        <v>109</v>
      </c>
      <c r="I163" s="116">
        <v>7.5063524000000001E-3</v>
      </c>
    </row>
    <row r="164" spans="2:9" x14ac:dyDescent="0.25">
      <c r="B164" s="98">
        <v>2024</v>
      </c>
      <c r="C164" s="98" t="s">
        <v>8</v>
      </c>
      <c r="D164" s="98" t="s">
        <v>9</v>
      </c>
      <c r="E164" s="98" t="s">
        <v>12</v>
      </c>
      <c r="F164" s="98" t="s">
        <v>44</v>
      </c>
      <c r="G164" s="98" t="s">
        <v>229</v>
      </c>
      <c r="H164" s="98" t="s">
        <v>69</v>
      </c>
      <c r="I164" s="116">
        <v>7.2810017279999997E-5</v>
      </c>
    </row>
    <row r="165" spans="2:9" x14ac:dyDescent="0.25">
      <c r="B165" s="98">
        <v>2024</v>
      </c>
      <c r="C165" s="98" t="s">
        <v>8</v>
      </c>
      <c r="D165" s="98" t="s">
        <v>9</v>
      </c>
      <c r="E165" s="98" t="s">
        <v>12</v>
      </c>
      <c r="F165" s="98" t="s">
        <v>44</v>
      </c>
      <c r="G165" s="98" t="s">
        <v>229</v>
      </c>
      <c r="H165" s="98" t="s">
        <v>70</v>
      </c>
      <c r="I165" s="116">
        <v>2.6741468023012117E-2</v>
      </c>
    </row>
    <row r="166" spans="2:9" x14ac:dyDescent="0.25">
      <c r="B166" s="98">
        <v>2024</v>
      </c>
      <c r="C166" s="98" t="s">
        <v>8</v>
      </c>
      <c r="D166" s="98" t="s">
        <v>9</v>
      </c>
      <c r="E166" s="98" t="s">
        <v>12</v>
      </c>
      <c r="F166" s="98" t="s">
        <v>44</v>
      </c>
      <c r="G166" s="98" t="s">
        <v>230</v>
      </c>
      <c r="H166" s="98" t="s">
        <v>71</v>
      </c>
      <c r="I166" s="116">
        <v>6.6784999881562505E-3</v>
      </c>
    </row>
    <row r="167" spans="2:9" x14ac:dyDescent="0.25">
      <c r="B167" s="98">
        <v>2024</v>
      </c>
      <c r="C167" s="98" t="s">
        <v>8</v>
      </c>
      <c r="D167" s="98" t="s">
        <v>9</v>
      </c>
      <c r="E167" s="98" t="s">
        <v>12</v>
      </c>
      <c r="F167" s="98" t="s">
        <v>44</v>
      </c>
      <c r="G167" s="98" t="s">
        <v>14</v>
      </c>
      <c r="H167" s="98" t="s">
        <v>72</v>
      </c>
      <c r="I167" s="116">
        <v>8.5885429399200006E-4</v>
      </c>
    </row>
    <row r="168" spans="2:9" x14ac:dyDescent="0.25">
      <c r="B168" s="98">
        <v>2024</v>
      </c>
      <c r="C168" s="98" t="s">
        <v>8</v>
      </c>
      <c r="D168" s="98" t="s">
        <v>9</v>
      </c>
      <c r="E168" s="98" t="s">
        <v>12</v>
      </c>
      <c r="F168" s="98" t="s">
        <v>44</v>
      </c>
      <c r="G168" s="98" t="s">
        <v>14</v>
      </c>
      <c r="H168" s="98" t="s">
        <v>73</v>
      </c>
      <c r="I168" s="116">
        <v>3.5557057000000003E-2</v>
      </c>
    </row>
    <row r="169" spans="2:9" x14ac:dyDescent="0.25">
      <c r="B169" s="98">
        <v>2024</v>
      </c>
      <c r="C169" s="98" t="s">
        <v>8</v>
      </c>
      <c r="D169" s="98" t="s">
        <v>9</v>
      </c>
      <c r="E169" s="98" t="s">
        <v>12</v>
      </c>
      <c r="F169" s="98" t="s">
        <v>44</v>
      </c>
      <c r="G169" s="98" t="s">
        <v>14</v>
      </c>
      <c r="H169" s="98" t="s">
        <v>74</v>
      </c>
      <c r="I169" s="116">
        <v>2.2568926E-2</v>
      </c>
    </row>
    <row r="170" spans="2:9" x14ac:dyDescent="0.25">
      <c r="B170" s="98">
        <v>2024</v>
      </c>
      <c r="C170" s="98" t="s">
        <v>8</v>
      </c>
      <c r="D170" s="98" t="s">
        <v>9</v>
      </c>
      <c r="E170" s="98" t="s">
        <v>12</v>
      </c>
      <c r="F170" s="98" t="s">
        <v>44</v>
      </c>
      <c r="G170" s="98" t="s">
        <v>231</v>
      </c>
      <c r="H170" s="98" t="s">
        <v>75</v>
      </c>
      <c r="I170" s="116">
        <v>6.5400000000000001E-6</v>
      </c>
    </row>
    <row r="171" spans="2:9" x14ac:dyDescent="0.25">
      <c r="B171" s="98">
        <v>2024</v>
      </c>
      <c r="C171" s="98" t="s">
        <v>8</v>
      </c>
      <c r="D171" s="98" t="s">
        <v>9</v>
      </c>
      <c r="E171" s="98" t="s">
        <v>12</v>
      </c>
      <c r="F171" s="98" t="s">
        <v>45</v>
      </c>
      <c r="G171" s="98" t="s">
        <v>11</v>
      </c>
      <c r="H171" s="98" t="s">
        <v>76</v>
      </c>
      <c r="I171" s="116">
        <v>3.7786314230816662E-3</v>
      </c>
    </row>
    <row r="172" spans="2:9" x14ac:dyDescent="0.25">
      <c r="B172" s="98">
        <v>2024</v>
      </c>
      <c r="C172" s="98" t="s">
        <v>8</v>
      </c>
      <c r="D172" s="98" t="s">
        <v>9</v>
      </c>
      <c r="E172" s="98" t="s">
        <v>12</v>
      </c>
      <c r="F172" s="98" t="s">
        <v>45</v>
      </c>
      <c r="G172" s="98" t="s">
        <v>11</v>
      </c>
      <c r="H172" s="98" t="s">
        <v>77</v>
      </c>
      <c r="I172" s="116">
        <v>9.6957569999999993E-3</v>
      </c>
    </row>
    <row r="173" spans="2:9" x14ac:dyDescent="0.25">
      <c r="B173" s="98">
        <v>2024</v>
      </c>
      <c r="C173" s="98" t="s">
        <v>8</v>
      </c>
      <c r="D173" s="98" t="s">
        <v>9</v>
      </c>
      <c r="E173" s="98" t="s">
        <v>12</v>
      </c>
      <c r="F173" s="98" t="s">
        <v>45</v>
      </c>
      <c r="G173" s="98" t="s">
        <v>11</v>
      </c>
      <c r="H173" s="98" t="s">
        <v>78</v>
      </c>
      <c r="I173" s="116">
        <v>1.8376575000000001E-3</v>
      </c>
    </row>
    <row r="174" spans="2:9" x14ac:dyDescent="0.25">
      <c r="B174" s="98">
        <v>2024</v>
      </c>
      <c r="C174" s="98" t="s">
        <v>8</v>
      </c>
      <c r="D174" s="98" t="s">
        <v>9</v>
      </c>
      <c r="E174" s="98" t="s">
        <v>12</v>
      </c>
      <c r="F174" s="98" t="s">
        <v>45</v>
      </c>
      <c r="G174" s="98" t="s">
        <v>11</v>
      </c>
      <c r="H174" s="98" t="s">
        <v>79</v>
      </c>
      <c r="I174" s="116">
        <v>1.0793988928170002E-2</v>
      </c>
    </row>
    <row r="175" spans="2:9" x14ac:dyDescent="0.25">
      <c r="B175" s="98">
        <v>2024</v>
      </c>
      <c r="C175" s="98" t="s">
        <v>8</v>
      </c>
      <c r="D175" s="98" t="s">
        <v>9</v>
      </c>
      <c r="E175" s="98" t="s">
        <v>12</v>
      </c>
      <c r="F175" s="98" t="s">
        <v>45</v>
      </c>
      <c r="G175" s="98" t="s">
        <v>11</v>
      </c>
      <c r="H175" s="98" t="s">
        <v>80</v>
      </c>
      <c r="I175" s="116">
        <v>1.8537241079999999E-2</v>
      </c>
    </row>
    <row r="176" spans="2:9" x14ac:dyDescent="0.25">
      <c r="B176" s="98">
        <v>2024</v>
      </c>
      <c r="C176" s="98" t="s">
        <v>8</v>
      </c>
      <c r="D176" s="98" t="s">
        <v>9</v>
      </c>
      <c r="E176" s="98" t="s">
        <v>12</v>
      </c>
      <c r="F176" s="98" t="s">
        <v>45</v>
      </c>
      <c r="G176" s="98" t="s">
        <v>11</v>
      </c>
      <c r="H176" s="98" t="s">
        <v>81</v>
      </c>
      <c r="I176" s="116">
        <v>1.04218E-2</v>
      </c>
    </row>
    <row r="177" spans="2:9" x14ac:dyDescent="0.25">
      <c r="B177" s="98">
        <v>2024</v>
      </c>
      <c r="C177" s="98" t="s">
        <v>8</v>
      </c>
      <c r="D177" s="98" t="s">
        <v>9</v>
      </c>
      <c r="E177" s="98" t="s">
        <v>12</v>
      </c>
      <c r="F177" s="98" t="s">
        <v>45</v>
      </c>
      <c r="G177" s="98" t="s">
        <v>232</v>
      </c>
      <c r="H177" s="98" t="s">
        <v>82</v>
      </c>
      <c r="I177" s="116">
        <v>2.9531423087171996E-2</v>
      </c>
    </row>
    <row r="178" spans="2:9" x14ac:dyDescent="0.25">
      <c r="B178" s="98">
        <v>2024</v>
      </c>
      <c r="C178" s="98" t="s">
        <v>8</v>
      </c>
      <c r="D178" s="98" t="s">
        <v>9</v>
      </c>
      <c r="E178" s="98" t="s">
        <v>12</v>
      </c>
      <c r="F178" s="98" t="s">
        <v>45</v>
      </c>
      <c r="G178" s="98" t="s">
        <v>232</v>
      </c>
      <c r="H178" s="98" t="s">
        <v>83</v>
      </c>
      <c r="I178" s="116">
        <v>1.9293240289066666E-3</v>
      </c>
    </row>
    <row r="179" spans="2:9" x14ac:dyDescent="0.25">
      <c r="B179" s="98">
        <v>2024</v>
      </c>
      <c r="C179" s="98" t="s">
        <v>8</v>
      </c>
      <c r="D179" s="98" t="s">
        <v>9</v>
      </c>
      <c r="E179" s="98" t="s">
        <v>12</v>
      </c>
      <c r="F179" s="98" t="s">
        <v>45</v>
      </c>
      <c r="G179" s="98" t="s">
        <v>232</v>
      </c>
      <c r="H179" s="98" t="s">
        <v>84</v>
      </c>
      <c r="I179" s="116">
        <v>1.9969122101222526E-2</v>
      </c>
    </row>
    <row r="180" spans="2:9" x14ac:dyDescent="0.25">
      <c r="B180" s="98">
        <v>2024</v>
      </c>
      <c r="C180" s="98" t="s">
        <v>8</v>
      </c>
      <c r="D180" s="98" t="s">
        <v>9</v>
      </c>
      <c r="E180" s="98" t="s">
        <v>12</v>
      </c>
      <c r="F180" s="98" t="s">
        <v>45</v>
      </c>
      <c r="G180" s="98" t="s">
        <v>13</v>
      </c>
      <c r="H180" s="98" t="s">
        <v>85</v>
      </c>
      <c r="I180" s="116">
        <v>8.8932000000000004E-3</v>
      </c>
    </row>
    <row r="181" spans="2:9" x14ac:dyDescent="0.25">
      <c r="B181" s="98">
        <v>2024</v>
      </c>
      <c r="C181" s="98" t="s">
        <v>8</v>
      </c>
      <c r="D181" s="98" t="s">
        <v>9</v>
      </c>
      <c r="E181" s="98" t="s">
        <v>12</v>
      </c>
      <c r="F181" s="98" t="s">
        <v>45</v>
      </c>
      <c r="G181" s="98" t="s">
        <v>13</v>
      </c>
      <c r="H181" s="98" t="s">
        <v>86</v>
      </c>
      <c r="I181" s="116">
        <v>1.4757299999999999E-4</v>
      </c>
    </row>
    <row r="182" spans="2:9" x14ac:dyDescent="0.25">
      <c r="B182" s="98">
        <v>2024</v>
      </c>
      <c r="C182" s="98" t="s">
        <v>8</v>
      </c>
      <c r="D182" s="98" t="s">
        <v>9</v>
      </c>
      <c r="E182" s="98" t="s">
        <v>12</v>
      </c>
      <c r="F182" s="98" t="s">
        <v>45</v>
      </c>
      <c r="G182" s="98" t="s">
        <v>15</v>
      </c>
      <c r="H182" s="98" t="s">
        <v>87</v>
      </c>
      <c r="I182" s="116">
        <v>1.1721885539066E-2</v>
      </c>
    </row>
    <row r="183" spans="2:9" x14ac:dyDescent="0.25">
      <c r="B183" s="98">
        <v>2024</v>
      </c>
      <c r="C183" s="98" t="s">
        <v>8</v>
      </c>
      <c r="D183" s="98" t="s">
        <v>9</v>
      </c>
      <c r="E183" s="98" t="s">
        <v>12</v>
      </c>
      <c r="F183" s="98" t="s">
        <v>45</v>
      </c>
      <c r="G183" s="98" t="s">
        <v>16</v>
      </c>
      <c r="H183" s="98" t="s">
        <v>88</v>
      </c>
      <c r="I183" s="116">
        <v>4.4999999999999998E-7</v>
      </c>
    </row>
    <row r="184" spans="2:9" x14ac:dyDescent="0.25">
      <c r="B184" s="98">
        <v>2024</v>
      </c>
      <c r="C184" s="98" t="s">
        <v>8</v>
      </c>
      <c r="D184" s="98" t="s">
        <v>9</v>
      </c>
      <c r="E184" s="98" t="s">
        <v>12</v>
      </c>
      <c r="F184" s="98" t="s">
        <v>45</v>
      </c>
      <c r="G184" s="98" t="s">
        <v>16</v>
      </c>
      <c r="H184" s="98" t="s">
        <v>89</v>
      </c>
      <c r="I184" s="116">
        <v>3.0960000000000002E-5</v>
      </c>
    </row>
    <row r="185" spans="2:9" x14ac:dyDescent="0.25">
      <c r="B185" s="98">
        <v>2024</v>
      </c>
      <c r="C185" s="98" t="s">
        <v>8</v>
      </c>
      <c r="D185" s="98" t="s">
        <v>9</v>
      </c>
      <c r="E185" s="98" t="s">
        <v>12</v>
      </c>
      <c r="F185" s="98" t="s">
        <v>45</v>
      </c>
      <c r="G185" s="98" t="s">
        <v>16</v>
      </c>
      <c r="H185" s="98" t="s">
        <v>90</v>
      </c>
      <c r="I185" s="116">
        <v>1.3635000000000001E-4</v>
      </c>
    </row>
    <row r="186" spans="2:9" x14ac:dyDescent="0.25">
      <c r="B186" s="98">
        <v>2024</v>
      </c>
      <c r="C186" s="98" t="s">
        <v>8</v>
      </c>
      <c r="D186" s="98" t="s">
        <v>9</v>
      </c>
      <c r="E186" s="98" t="s">
        <v>12</v>
      </c>
      <c r="F186" s="98" t="s">
        <v>45</v>
      </c>
      <c r="G186" s="98" t="s">
        <v>16</v>
      </c>
      <c r="H186" s="98" t="s">
        <v>91</v>
      </c>
      <c r="I186" s="116">
        <v>1.0099E-3</v>
      </c>
    </row>
    <row r="187" spans="2:9" x14ac:dyDescent="0.25">
      <c r="B187" s="98">
        <v>2024</v>
      </c>
      <c r="C187" s="98" t="s">
        <v>8</v>
      </c>
      <c r="D187" s="98" t="s">
        <v>9</v>
      </c>
      <c r="E187" s="98" t="s">
        <v>12</v>
      </c>
      <c r="F187" s="98" t="s">
        <v>45</v>
      </c>
      <c r="G187" s="98" t="s">
        <v>16</v>
      </c>
      <c r="H187" s="98" t="s">
        <v>92</v>
      </c>
      <c r="I187" s="116">
        <v>3.2894185999999999E-2</v>
      </c>
    </row>
    <row r="188" spans="2:9" x14ac:dyDescent="0.25">
      <c r="B188" s="98">
        <v>2024</v>
      </c>
      <c r="C188" s="98" t="s">
        <v>8</v>
      </c>
      <c r="D188" s="98" t="s">
        <v>9</v>
      </c>
      <c r="E188" s="98" t="s">
        <v>12</v>
      </c>
      <c r="F188" s="98" t="s">
        <v>46</v>
      </c>
      <c r="G188" s="98" t="s">
        <v>11</v>
      </c>
      <c r="H188" s="98" t="s">
        <v>93</v>
      </c>
      <c r="I188" s="116">
        <v>4.0516490951999991E-4</v>
      </c>
    </row>
    <row r="189" spans="2:9" x14ac:dyDescent="0.25">
      <c r="B189" s="98">
        <v>2024</v>
      </c>
      <c r="C189" s="98" t="s">
        <v>8</v>
      </c>
      <c r="D189" s="98" t="s">
        <v>9</v>
      </c>
      <c r="E189" s="98" t="s">
        <v>12</v>
      </c>
      <c r="F189" s="98" t="s">
        <v>46</v>
      </c>
      <c r="G189" s="98" t="s">
        <v>233</v>
      </c>
      <c r="H189" s="98" t="s">
        <v>94</v>
      </c>
      <c r="I189" s="116">
        <v>5.3667092799999996E-2</v>
      </c>
    </row>
    <row r="190" spans="2:9" x14ac:dyDescent="0.25">
      <c r="B190" s="98">
        <v>2024</v>
      </c>
      <c r="C190" s="98" t="s">
        <v>8</v>
      </c>
      <c r="D190" s="98" t="s">
        <v>9</v>
      </c>
      <c r="E190" s="98" t="s">
        <v>12</v>
      </c>
      <c r="F190" s="98" t="s">
        <v>46</v>
      </c>
      <c r="G190" s="98" t="s">
        <v>17</v>
      </c>
      <c r="H190" s="98" t="s">
        <v>95</v>
      </c>
      <c r="I190" s="116">
        <v>0.77627933065114607</v>
      </c>
    </row>
    <row r="191" spans="2:9" x14ac:dyDescent="0.25">
      <c r="B191" s="98">
        <v>2024</v>
      </c>
      <c r="C191" s="98" t="s">
        <v>8</v>
      </c>
      <c r="D191" s="98" t="s">
        <v>9</v>
      </c>
      <c r="E191" s="98" t="s">
        <v>12</v>
      </c>
      <c r="F191" s="98" t="s">
        <v>46</v>
      </c>
      <c r="G191" s="98" t="s">
        <v>17</v>
      </c>
      <c r="H191" s="98" t="s">
        <v>96</v>
      </c>
      <c r="I191" s="116">
        <v>2.5023610015599998E-3</v>
      </c>
    </row>
    <row r="192" spans="2:9" x14ac:dyDescent="0.25">
      <c r="B192" s="98">
        <v>2024</v>
      </c>
      <c r="C192" s="98" t="s">
        <v>8</v>
      </c>
      <c r="D192" s="98" t="s">
        <v>9</v>
      </c>
      <c r="E192" s="98" t="s">
        <v>12</v>
      </c>
      <c r="F192" s="98" t="s">
        <v>46</v>
      </c>
      <c r="G192" s="98" t="s">
        <v>17</v>
      </c>
      <c r="H192" s="98" t="s">
        <v>97</v>
      </c>
      <c r="I192" s="116">
        <v>0.55205002514709856</v>
      </c>
    </row>
    <row r="193" spans="2:9" x14ac:dyDescent="0.25">
      <c r="B193" s="98">
        <v>2024</v>
      </c>
      <c r="C193" s="98" t="s">
        <v>8</v>
      </c>
      <c r="D193" s="98" t="s">
        <v>9</v>
      </c>
      <c r="E193" s="98" t="s">
        <v>12</v>
      </c>
      <c r="F193" s="98" t="s">
        <v>46</v>
      </c>
      <c r="G193" s="98" t="s">
        <v>17</v>
      </c>
      <c r="H193" s="98" t="s">
        <v>98</v>
      </c>
      <c r="I193" s="116">
        <v>0.11637680277729183</v>
      </c>
    </row>
    <row r="194" spans="2:9" x14ac:dyDescent="0.25">
      <c r="B194" s="98">
        <v>2024</v>
      </c>
      <c r="C194" s="98" t="s">
        <v>8</v>
      </c>
      <c r="D194" s="98" t="s">
        <v>9</v>
      </c>
      <c r="E194" s="98" t="s">
        <v>12</v>
      </c>
      <c r="F194" s="98" t="s">
        <v>46</v>
      </c>
      <c r="G194" s="98" t="s">
        <v>17</v>
      </c>
      <c r="H194" s="98" t="s">
        <v>99</v>
      </c>
      <c r="I194" s="116">
        <v>2.6026959240000001E-3</v>
      </c>
    </row>
    <row r="195" spans="2:9" x14ac:dyDescent="0.25">
      <c r="B195" s="98">
        <v>2024</v>
      </c>
      <c r="C195" s="98" t="s">
        <v>8</v>
      </c>
      <c r="D195" s="98" t="s">
        <v>9</v>
      </c>
      <c r="E195" s="98" t="s">
        <v>12</v>
      </c>
      <c r="F195" s="98" t="s">
        <v>46</v>
      </c>
      <c r="G195" s="98" t="s">
        <v>18</v>
      </c>
      <c r="H195" s="98" t="s">
        <v>101</v>
      </c>
      <c r="I195" s="116">
        <v>3.7440534912000001E-2</v>
      </c>
    </row>
    <row r="196" spans="2:9" x14ac:dyDescent="0.25">
      <c r="B196" s="98">
        <v>2024</v>
      </c>
      <c r="C196" s="98" t="s">
        <v>8</v>
      </c>
      <c r="D196" s="98" t="s">
        <v>9</v>
      </c>
      <c r="E196" s="98" t="s">
        <v>12</v>
      </c>
      <c r="F196" s="98" t="s">
        <v>46</v>
      </c>
      <c r="G196" s="98" t="s">
        <v>18</v>
      </c>
      <c r="H196" s="98" t="s">
        <v>102</v>
      </c>
      <c r="I196" s="116">
        <v>1.0833380000000001E-3</v>
      </c>
    </row>
    <row r="197" spans="2:9" x14ac:dyDescent="0.25">
      <c r="B197" s="98">
        <v>2024</v>
      </c>
      <c r="C197" s="98" t="s">
        <v>8</v>
      </c>
      <c r="D197" s="98" t="s">
        <v>9</v>
      </c>
      <c r="E197" s="98" t="s">
        <v>12</v>
      </c>
      <c r="F197" s="98" t="s">
        <v>46</v>
      </c>
      <c r="G197" s="98" t="s">
        <v>18</v>
      </c>
      <c r="H197" s="98" t="s">
        <v>103</v>
      </c>
      <c r="I197" s="116">
        <v>6.71283292078E-2</v>
      </c>
    </row>
    <row r="198" spans="2:9" x14ac:dyDescent="0.25">
      <c r="B198" s="98">
        <v>2024</v>
      </c>
      <c r="C198" s="98" t="s">
        <v>8</v>
      </c>
      <c r="D198" s="98" t="s">
        <v>9</v>
      </c>
      <c r="E198" s="98" t="s">
        <v>12</v>
      </c>
      <c r="F198" s="98" t="s">
        <v>46</v>
      </c>
      <c r="G198" s="98" t="s">
        <v>18</v>
      </c>
      <c r="H198" s="98" t="s">
        <v>104</v>
      </c>
      <c r="I198" s="116">
        <v>0.164825254</v>
      </c>
    </row>
    <row r="199" spans="2:9" x14ac:dyDescent="0.25">
      <c r="B199" s="98">
        <v>2024</v>
      </c>
      <c r="C199" s="98" t="s">
        <v>8</v>
      </c>
      <c r="D199" s="98" t="s">
        <v>9</v>
      </c>
      <c r="E199" s="98" t="s">
        <v>12</v>
      </c>
      <c r="F199" s="98" t="s">
        <v>46</v>
      </c>
      <c r="G199" s="98" t="s">
        <v>19</v>
      </c>
      <c r="H199" s="98" t="s">
        <v>106</v>
      </c>
      <c r="I199" s="116">
        <v>1.5728591033853854E-2</v>
      </c>
    </row>
    <row r="200" spans="2:9" x14ac:dyDescent="0.25">
      <c r="B200" s="98">
        <v>2024</v>
      </c>
      <c r="C200" s="98" t="s">
        <v>8</v>
      </c>
      <c r="D200" s="98" t="s">
        <v>9</v>
      </c>
      <c r="E200" s="98" t="s">
        <v>12</v>
      </c>
      <c r="F200" s="98" t="s">
        <v>46</v>
      </c>
      <c r="G200" s="98" t="s">
        <v>19</v>
      </c>
      <c r="H200" s="98" t="s">
        <v>107</v>
      </c>
      <c r="I200" s="116">
        <v>1.54237E-2</v>
      </c>
    </row>
    <row r="201" spans="2:9" x14ac:dyDescent="0.25">
      <c r="B201" s="98">
        <v>2024</v>
      </c>
      <c r="C201" s="98" t="s">
        <v>8</v>
      </c>
      <c r="D201" s="98" t="s">
        <v>9</v>
      </c>
      <c r="E201" s="98" t="s">
        <v>12</v>
      </c>
      <c r="F201" s="98" t="s">
        <v>46</v>
      </c>
      <c r="G201" s="98" t="s">
        <v>19</v>
      </c>
      <c r="H201" s="98" t="s">
        <v>108</v>
      </c>
      <c r="I201" s="116">
        <v>6.9925136607174004E-2</v>
      </c>
    </row>
    <row r="202" spans="2:9" x14ac:dyDescent="0.25">
      <c r="B202" s="98">
        <v>2024</v>
      </c>
      <c r="C202" s="98" t="s">
        <v>8</v>
      </c>
      <c r="D202" s="98" t="s">
        <v>9</v>
      </c>
      <c r="E202" s="98" t="s">
        <v>12</v>
      </c>
      <c r="F202" s="98" t="s">
        <v>46</v>
      </c>
      <c r="G202" s="98" t="s">
        <v>19</v>
      </c>
      <c r="H202" s="98" t="s">
        <v>109</v>
      </c>
      <c r="I202" s="116">
        <v>9.562364688000001E-2</v>
      </c>
    </row>
    <row r="203" spans="2:9" x14ac:dyDescent="0.25">
      <c r="B203" s="98">
        <v>2024</v>
      </c>
      <c r="C203" s="98" t="s">
        <v>8</v>
      </c>
      <c r="D203" s="98" t="s">
        <v>9</v>
      </c>
      <c r="E203" s="98" t="s">
        <v>10</v>
      </c>
      <c r="F203" s="98" t="s">
        <v>44</v>
      </c>
      <c r="G203" s="98" t="s">
        <v>229</v>
      </c>
      <c r="H203" s="98" t="s">
        <v>69</v>
      </c>
      <c r="I203" s="116">
        <v>6.1039397865599997E-4</v>
      </c>
    </row>
    <row r="204" spans="2:9" x14ac:dyDescent="0.25">
      <c r="B204" s="98">
        <v>2024</v>
      </c>
      <c r="C204" s="98" t="s">
        <v>8</v>
      </c>
      <c r="D204" s="98" t="s">
        <v>9</v>
      </c>
      <c r="E204" s="98" t="s">
        <v>10</v>
      </c>
      <c r="F204" s="98" t="s">
        <v>44</v>
      </c>
      <c r="G204" s="98" t="s">
        <v>229</v>
      </c>
      <c r="H204" s="98" t="s">
        <v>70</v>
      </c>
      <c r="I204" s="116">
        <v>0.39668532253527355</v>
      </c>
    </row>
    <row r="205" spans="2:9" x14ac:dyDescent="0.25">
      <c r="B205" s="98">
        <v>2024</v>
      </c>
      <c r="C205" s="98" t="s">
        <v>8</v>
      </c>
      <c r="D205" s="98" t="s">
        <v>9</v>
      </c>
      <c r="E205" s="98" t="s">
        <v>10</v>
      </c>
      <c r="F205" s="98" t="s">
        <v>44</v>
      </c>
      <c r="G205" s="98" t="s">
        <v>230</v>
      </c>
      <c r="H205" s="98" t="s">
        <v>71</v>
      </c>
      <c r="I205" s="116">
        <v>9.6983114035247758E-2</v>
      </c>
    </row>
    <row r="206" spans="2:9" x14ac:dyDescent="0.25">
      <c r="B206" s="98">
        <v>2024</v>
      </c>
      <c r="C206" s="98" t="s">
        <v>8</v>
      </c>
      <c r="D206" s="98" t="s">
        <v>9</v>
      </c>
      <c r="E206" s="98" t="s">
        <v>10</v>
      </c>
      <c r="F206" s="98" t="s">
        <v>44</v>
      </c>
      <c r="G206" s="98" t="s">
        <v>14</v>
      </c>
      <c r="H206" s="98" t="s">
        <v>72</v>
      </c>
      <c r="I206" s="116">
        <v>1.0679569217634001E-2</v>
      </c>
    </row>
    <row r="207" spans="2:9" x14ac:dyDescent="0.25">
      <c r="B207" s="98">
        <v>2024</v>
      </c>
      <c r="C207" s="98" t="s">
        <v>8</v>
      </c>
      <c r="D207" s="98" t="s">
        <v>9</v>
      </c>
      <c r="E207" s="98" t="s">
        <v>10</v>
      </c>
      <c r="F207" s="98" t="s">
        <v>44</v>
      </c>
      <c r="G207" s="98" t="s">
        <v>14</v>
      </c>
      <c r="H207" s="98" t="s">
        <v>73</v>
      </c>
      <c r="I207" s="116">
        <v>0.40247260266666668</v>
      </c>
    </row>
    <row r="208" spans="2:9" x14ac:dyDescent="0.25">
      <c r="B208" s="98">
        <v>2024</v>
      </c>
      <c r="C208" s="98" t="s">
        <v>8</v>
      </c>
      <c r="D208" s="98" t="s">
        <v>9</v>
      </c>
      <c r="E208" s="98" t="s">
        <v>10</v>
      </c>
      <c r="F208" s="98" t="s">
        <v>44</v>
      </c>
      <c r="G208" s="98" t="s">
        <v>14</v>
      </c>
      <c r="H208" s="98" t="s">
        <v>74</v>
      </c>
      <c r="I208" s="116">
        <v>0.37085942700000002</v>
      </c>
    </row>
    <row r="209" spans="2:9" x14ac:dyDescent="0.25">
      <c r="B209" s="98">
        <v>2024</v>
      </c>
      <c r="C209" s="98" t="s">
        <v>8</v>
      </c>
      <c r="D209" s="98" t="s">
        <v>9</v>
      </c>
      <c r="E209" s="98" t="s">
        <v>10</v>
      </c>
      <c r="F209" s="98" t="s">
        <v>44</v>
      </c>
      <c r="G209" s="98" t="s">
        <v>231</v>
      </c>
      <c r="H209" s="98" t="s">
        <v>75</v>
      </c>
      <c r="I209" s="116">
        <v>4.2329999999999999E-4</v>
      </c>
    </row>
    <row r="210" spans="2:9" x14ac:dyDescent="0.25">
      <c r="B210" s="98">
        <v>2024</v>
      </c>
      <c r="C210" s="98" t="s">
        <v>8</v>
      </c>
      <c r="D210" s="98" t="s">
        <v>9</v>
      </c>
      <c r="E210" s="98" t="s">
        <v>10</v>
      </c>
      <c r="F210" s="98" t="s">
        <v>45</v>
      </c>
      <c r="G210" s="98" t="s">
        <v>11</v>
      </c>
      <c r="H210" s="98" t="s">
        <v>76</v>
      </c>
      <c r="I210" s="116">
        <v>5.0838068451456532E-2</v>
      </c>
    </row>
    <row r="211" spans="2:9" x14ac:dyDescent="0.25">
      <c r="B211" s="98">
        <v>2024</v>
      </c>
      <c r="C211" s="98" t="s">
        <v>8</v>
      </c>
      <c r="D211" s="98" t="s">
        <v>9</v>
      </c>
      <c r="E211" s="98" t="s">
        <v>10</v>
      </c>
      <c r="F211" s="98" t="s">
        <v>45</v>
      </c>
      <c r="G211" s="98" t="s">
        <v>11</v>
      </c>
      <c r="H211" s="98" t="s">
        <v>77</v>
      </c>
      <c r="I211" s="116">
        <v>0.15543452399999999</v>
      </c>
    </row>
    <row r="212" spans="2:9" x14ac:dyDescent="0.25">
      <c r="B212" s="98">
        <v>2024</v>
      </c>
      <c r="C212" s="98" t="s">
        <v>8</v>
      </c>
      <c r="D212" s="98" t="s">
        <v>9</v>
      </c>
      <c r="E212" s="98" t="s">
        <v>10</v>
      </c>
      <c r="F212" s="98" t="s">
        <v>45</v>
      </c>
      <c r="G212" s="98" t="s">
        <v>11</v>
      </c>
      <c r="H212" s="98" t="s">
        <v>78</v>
      </c>
      <c r="I212" s="116">
        <v>1.8051959999999999E-2</v>
      </c>
    </row>
    <row r="213" spans="2:9" x14ac:dyDescent="0.25">
      <c r="B213" s="98">
        <v>2024</v>
      </c>
      <c r="C213" s="98" t="s">
        <v>8</v>
      </c>
      <c r="D213" s="98" t="s">
        <v>9</v>
      </c>
      <c r="E213" s="98" t="s">
        <v>10</v>
      </c>
      <c r="F213" s="98" t="s">
        <v>45</v>
      </c>
      <c r="G213" s="98" t="s">
        <v>11</v>
      </c>
      <c r="H213" s="98" t="s">
        <v>79</v>
      </c>
      <c r="I213" s="116">
        <v>0.1362092705048733</v>
      </c>
    </row>
    <row r="214" spans="2:9" x14ac:dyDescent="0.25">
      <c r="B214" s="98">
        <v>2024</v>
      </c>
      <c r="C214" s="98" t="s">
        <v>8</v>
      </c>
      <c r="D214" s="98" t="s">
        <v>9</v>
      </c>
      <c r="E214" s="98" t="s">
        <v>10</v>
      </c>
      <c r="F214" s="98" t="s">
        <v>45</v>
      </c>
      <c r="G214" s="98" t="s">
        <v>11</v>
      </c>
      <c r="H214" s="98" t="s">
        <v>80</v>
      </c>
      <c r="I214" s="116">
        <v>0.29170927393155555</v>
      </c>
    </row>
    <row r="215" spans="2:9" x14ac:dyDescent="0.25">
      <c r="B215" s="98">
        <v>2024</v>
      </c>
      <c r="C215" s="98" t="s">
        <v>8</v>
      </c>
      <c r="D215" s="98" t="s">
        <v>9</v>
      </c>
      <c r="E215" s="98" t="s">
        <v>10</v>
      </c>
      <c r="F215" s="98" t="s">
        <v>45</v>
      </c>
      <c r="G215" s="98" t="s">
        <v>11</v>
      </c>
      <c r="H215" s="98" t="s">
        <v>81</v>
      </c>
      <c r="I215" s="116">
        <v>0.10506832666666667</v>
      </c>
    </row>
    <row r="216" spans="2:9" x14ac:dyDescent="0.25">
      <c r="B216" s="98">
        <v>2024</v>
      </c>
      <c r="C216" s="98" t="s">
        <v>8</v>
      </c>
      <c r="D216" s="98" t="s">
        <v>9</v>
      </c>
      <c r="E216" s="98" t="s">
        <v>10</v>
      </c>
      <c r="F216" s="98" t="s">
        <v>45</v>
      </c>
      <c r="G216" s="98" t="s">
        <v>232</v>
      </c>
      <c r="H216" s="98" t="s">
        <v>82</v>
      </c>
      <c r="I216" s="116">
        <v>0.46863955526703843</v>
      </c>
    </row>
    <row r="217" spans="2:9" x14ac:dyDescent="0.25">
      <c r="B217" s="98">
        <v>2024</v>
      </c>
      <c r="C217" s="98" t="s">
        <v>8</v>
      </c>
      <c r="D217" s="98" t="s">
        <v>9</v>
      </c>
      <c r="E217" s="98" t="s">
        <v>10</v>
      </c>
      <c r="F217" s="98" t="s">
        <v>45</v>
      </c>
      <c r="G217" s="98" t="s">
        <v>232</v>
      </c>
      <c r="H217" s="98" t="s">
        <v>83</v>
      </c>
      <c r="I217" s="116">
        <v>3.9717209522260002E-2</v>
      </c>
    </row>
    <row r="218" spans="2:9" x14ac:dyDescent="0.25">
      <c r="B218" s="98">
        <v>2024</v>
      </c>
      <c r="C218" s="98" t="s">
        <v>8</v>
      </c>
      <c r="D218" s="98" t="s">
        <v>9</v>
      </c>
      <c r="E218" s="98" t="s">
        <v>10</v>
      </c>
      <c r="F218" s="98" t="s">
        <v>45</v>
      </c>
      <c r="G218" s="98" t="s">
        <v>232</v>
      </c>
      <c r="H218" s="98" t="s">
        <v>84</v>
      </c>
      <c r="I218" s="116">
        <v>0.31234707795764738</v>
      </c>
    </row>
    <row r="219" spans="2:9" x14ac:dyDescent="0.25">
      <c r="B219" s="98">
        <v>2024</v>
      </c>
      <c r="C219" s="98" t="s">
        <v>8</v>
      </c>
      <c r="D219" s="98" t="s">
        <v>9</v>
      </c>
      <c r="E219" s="98" t="s">
        <v>10</v>
      </c>
      <c r="F219" s="98" t="s">
        <v>45</v>
      </c>
      <c r="G219" s="98" t="s">
        <v>13</v>
      </c>
      <c r="H219" s="98" t="s">
        <v>85</v>
      </c>
      <c r="I219" s="116">
        <v>4.6027132999999998E-2</v>
      </c>
    </row>
    <row r="220" spans="2:9" x14ac:dyDescent="0.25">
      <c r="B220" s="98">
        <v>2024</v>
      </c>
      <c r="C220" s="98" t="s">
        <v>8</v>
      </c>
      <c r="D220" s="98" t="s">
        <v>9</v>
      </c>
      <c r="E220" s="98" t="s">
        <v>10</v>
      </c>
      <c r="F220" s="98" t="s">
        <v>45</v>
      </c>
      <c r="G220" s="98" t="s">
        <v>13</v>
      </c>
      <c r="H220" s="98" t="s">
        <v>86</v>
      </c>
      <c r="I220" s="116">
        <v>1.5333854999999999E-3</v>
      </c>
    </row>
    <row r="221" spans="2:9" x14ac:dyDescent="0.25">
      <c r="B221" s="98">
        <v>2024</v>
      </c>
      <c r="C221" s="98" t="s">
        <v>8</v>
      </c>
      <c r="D221" s="98" t="s">
        <v>9</v>
      </c>
      <c r="E221" s="98" t="s">
        <v>10</v>
      </c>
      <c r="F221" s="98" t="s">
        <v>45</v>
      </c>
      <c r="G221" s="98" t="s">
        <v>15</v>
      </c>
      <c r="H221" s="98" t="s">
        <v>87</v>
      </c>
      <c r="I221" s="116">
        <v>7.6155844821637203E-2</v>
      </c>
    </row>
    <row r="222" spans="2:9" x14ac:dyDescent="0.25">
      <c r="B222" s="98">
        <v>2024</v>
      </c>
      <c r="C222" s="98" t="s">
        <v>8</v>
      </c>
      <c r="D222" s="98" t="s">
        <v>9</v>
      </c>
      <c r="E222" s="98" t="s">
        <v>10</v>
      </c>
      <c r="F222" s="98" t="s">
        <v>45</v>
      </c>
      <c r="G222" s="98" t="s">
        <v>15</v>
      </c>
      <c r="H222" s="98" t="s">
        <v>116</v>
      </c>
      <c r="I222" s="116">
        <v>2.2399999999999999E-5</v>
      </c>
    </row>
    <row r="223" spans="2:9" x14ac:dyDescent="0.25">
      <c r="B223" s="98">
        <v>2024</v>
      </c>
      <c r="C223" s="98" t="s">
        <v>8</v>
      </c>
      <c r="D223" s="98" t="s">
        <v>9</v>
      </c>
      <c r="E223" s="98" t="s">
        <v>10</v>
      </c>
      <c r="F223" s="98" t="s">
        <v>45</v>
      </c>
      <c r="G223" s="98" t="s">
        <v>16</v>
      </c>
      <c r="H223" s="98" t="s">
        <v>88</v>
      </c>
      <c r="I223" s="116">
        <v>3.0000000000000001E-5</v>
      </c>
    </row>
    <row r="224" spans="2:9" x14ac:dyDescent="0.25">
      <c r="B224" s="98">
        <v>2024</v>
      </c>
      <c r="C224" s="98" t="s">
        <v>8</v>
      </c>
      <c r="D224" s="98" t="s">
        <v>9</v>
      </c>
      <c r="E224" s="98" t="s">
        <v>10</v>
      </c>
      <c r="F224" s="98" t="s">
        <v>45</v>
      </c>
      <c r="G224" s="98" t="s">
        <v>16</v>
      </c>
      <c r="H224" s="98" t="s">
        <v>89</v>
      </c>
      <c r="I224" s="116">
        <v>1.6789999999999999E-4</v>
      </c>
    </row>
    <row r="225" spans="2:9" x14ac:dyDescent="0.25">
      <c r="B225" s="98">
        <v>2024</v>
      </c>
      <c r="C225" s="98" t="s">
        <v>8</v>
      </c>
      <c r="D225" s="98" t="s">
        <v>9</v>
      </c>
      <c r="E225" s="98" t="s">
        <v>10</v>
      </c>
      <c r="F225" s="98" t="s">
        <v>45</v>
      </c>
      <c r="G225" s="98" t="s">
        <v>16</v>
      </c>
      <c r="H225" s="98" t="s">
        <v>90</v>
      </c>
      <c r="I225" s="116">
        <v>1.7260709509999998E-3</v>
      </c>
    </row>
    <row r="226" spans="2:9" x14ac:dyDescent="0.25">
      <c r="B226" s="98">
        <v>2024</v>
      </c>
      <c r="C226" s="98" t="s">
        <v>8</v>
      </c>
      <c r="D226" s="98" t="s">
        <v>9</v>
      </c>
      <c r="E226" s="98" t="s">
        <v>10</v>
      </c>
      <c r="F226" s="98" t="s">
        <v>45</v>
      </c>
      <c r="G226" s="98" t="s">
        <v>16</v>
      </c>
      <c r="H226" s="98" t="s">
        <v>91</v>
      </c>
      <c r="I226" s="116">
        <v>3.1027525E-3</v>
      </c>
    </row>
    <row r="227" spans="2:9" x14ac:dyDescent="0.25">
      <c r="B227" s="98">
        <v>2024</v>
      </c>
      <c r="C227" s="98" t="s">
        <v>8</v>
      </c>
      <c r="D227" s="98" t="s">
        <v>9</v>
      </c>
      <c r="E227" s="98" t="s">
        <v>10</v>
      </c>
      <c r="F227" s="98" t="s">
        <v>45</v>
      </c>
      <c r="G227" s="98" t="s">
        <v>16</v>
      </c>
      <c r="H227" s="98" t="s">
        <v>92</v>
      </c>
      <c r="I227" s="116">
        <v>0.48622400733333332</v>
      </c>
    </row>
    <row r="228" spans="2:9" x14ac:dyDescent="0.25">
      <c r="B228" s="98">
        <v>2024</v>
      </c>
      <c r="C228" s="98" t="s">
        <v>8</v>
      </c>
      <c r="D228" s="98" t="s">
        <v>9</v>
      </c>
      <c r="E228" s="98" t="s">
        <v>10</v>
      </c>
      <c r="F228" s="98" t="s">
        <v>46</v>
      </c>
      <c r="G228" s="98" t="s">
        <v>11</v>
      </c>
      <c r="H228" s="98" t="s">
        <v>93</v>
      </c>
      <c r="I228" s="116">
        <v>7.6072299357599991E-3</v>
      </c>
    </row>
    <row r="229" spans="2:9" x14ac:dyDescent="0.25">
      <c r="B229" s="98">
        <v>2024</v>
      </c>
      <c r="C229" s="98" t="s">
        <v>8</v>
      </c>
      <c r="D229" s="98" t="s">
        <v>9</v>
      </c>
      <c r="E229" s="98" t="s">
        <v>10</v>
      </c>
      <c r="F229" s="98" t="s">
        <v>46</v>
      </c>
      <c r="G229" s="98" t="s">
        <v>233</v>
      </c>
      <c r="H229" s="98" t="s">
        <v>94</v>
      </c>
      <c r="I229" s="116">
        <v>0.80242264945333341</v>
      </c>
    </row>
    <row r="230" spans="2:9" x14ac:dyDescent="0.25">
      <c r="B230" s="98">
        <v>2024</v>
      </c>
      <c r="C230" s="98" t="s">
        <v>8</v>
      </c>
      <c r="D230" s="98" t="s">
        <v>9</v>
      </c>
      <c r="E230" s="98" t="s">
        <v>10</v>
      </c>
      <c r="F230" s="98" t="s">
        <v>46</v>
      </c>
      <c r="G230" s="98" t="s">
        <v>17</v>
      </c>
      <c r="H230" s="98" t="s">
        <v>95</v>
      </c>
      <c r="I230" s="116">
        <v>15.84314920208201</v>
      </c>
    </row>
    <row r="231" spans="2:9" x14ac:dyDescent="0.25">
      <c r="B231" s="98">
        <v>2024</v>
      </c>
      <c r="C231" s="98" t="s">
        <v>8</v>
      </c>
      <c r="D231" s="98" t="s">
        <v>9</v>
      </c>
      <c r="E231" s="98" t="s">
        <v>10</v>
      </c>
      <c r="F231" s="98" t="s">
        <v>46</v>
      </c>
      <c r="G231" s="98" t="s">
        <v>17</v>
      </c>
      <c r="H231" s="98" t="s">
        <v>96</v>
      </c>
      <c r="I231" s="116">
        <v>1.1703131376939201E-2</v>
      </c>
    </row>
    <row r="232" spans="2:9" x14ac:dyDescent="0.25">
      <c r="B232" s="98">
        <v>2024</v>
      </c>
      <c r="C232" s="98" t="s">
        <v>8</v>
      </c>
      <c r="D232" s="98" t="s">
        <v>9</v>
      </c>
      <c r="E232" s="98" t="s">
        <v>10</v>
      </c>
      <c r="F232" s="98" t="s">
        <v>46</v>
      </c>
      <c r="G232" s="98" t="s">
        <v>17</v>
      </c>
      <c r="H232" s="98" t="s">
        <v>97</v>
      </c>
      <c r="I232" s="116">
        <v>7.7329480335712901</v>
      </c>
    </row>
    <row r="233" spans="2:9" x14ac:dyDescent="0.25">
      <c r="B233" s="98">
        <v>2024</v>
      </c>
      <c r="C233" s="98" t="s">
        <v>8</v>
      </c>
      <c r="D233" s="98" t="s">
        <v>9</v>
      </c>
      <c r="E233" s="98" t="s">
        <v>10</v>
      </c>
      <c r="F233" s="98" t="s">
        <v>46</v>
      </c>
      <c r="G233" s="98" t="s">
        <v>17</v>
      </c>
      <c r="H233" s="98" t="s">
        <v>98</v>
      </c>
      <c r="I233" s="116">
        <v>1.9798402053816142</v>
      </c>
    </row>
    <row r="234" spans="2:9" x14ac:dyDescent="0.25">
      <c r="B234" s="98">
        <v>2024</v>
      </c>
      <c r="C234" s="98" t="s">
        <v>8</v>
      </c>
      <c r="D234" s="98" t="s">
        <v>9</v>
      </c>
      <c r="E234" s="98" t="s">
        <v>10</v>
      </c>
      <c r="F234" s="98" t="s">
        <v>46</v>
      </c>
      <c r="G234" s="98" t="s">
        <v>17</v>
      </c>
      <c r="H234" s="98" t="s">
        <v>99</v>
      </c>
      <c r="I234" s="116">
        <v>4.2005691938880006E-2</v>
      </c>
    </row>
    <row r="235" spans="2:9" x14ac:dyDescent="0.25">
      <c r="B235" s="98">
        <v>2024</v>
      </c>
      <c r="C235" s="98" t="s">
        <v>8</v>
      </c>
      <c r="D235" s="98" t="s">
        <v>9</v>
      </c>
      <c r="E235" s="98" t="s">
        <v>10</v>
      </c>
      <c r="F235" s="98" t="s">
        <v>46</v>
      </c>
      <c r="G235" s="98" t="s">
        <v>17</v>
      </c>
      <c r="H235" s="98" t="s">
        <v>100</v>
      </c>
      <c r="I235" s="116">
        <v>4.2093397799999997E-5</v>
      </c>
    </row>
    <row r="236" spans="2:9" x14ac:dyDescent="0.25">
      <c r="B236" s="98">
        <v>2024</v>
      </c>
      <c r="C236" s="98" t="s">
        <v>8</v>
      </c>
      <c r="D236" s="98" t="s">
        <v>9</v>
      </c>
      <c r="E236" s="98" t="s">
        <v>10</v>
      </c>
      <c r="F236" s="98" t="s">
        <v>46</v>
      </c>
      <c r="G236" s="98" t="s">
        <v>18</v>
      </c>
      <c r="H236" s="98" t="s">
        <v>101</v>
      </c>
      <c r="I236" s="116">
        <v>1.2279499807395555</v>
      </c>
    </row>
    <row r="237" spans="2:9" x14ac:dyDescent="0.25">
      <c r="B237" s="98">
        <v>2024</v>
      </c>
      <c r="C237" s="98" t="s">
        <v>8</v>
      </c>
      <c r="D237" s="98" t="s">
        <v>9</v>
      </c>
      <c r="E237" s="98" t="s">
        <v>10</v>
      </c>
      <c r="F237" s="98" t="s">
        <v>46</v>
      </c>
      <c r="G237" s="98" t="s">
        <v>18</v>
      </c>
      <c r="H237" s="98" t="s">
        <v>102</v>
      </c>
      <c r="I237" s="116">
        <v>8.8283974799999998E-3</v>
      </c>
    </row>
    <row r="238" spans="2:9" x14ac:dyDescent="0.25">
      <c r="B238" s="98">
        <v>2024</v>
      </c>
      <c r="C238" s="98" t="s">
        <v>8</v>
      </c>
      <c r="D238" s="98" t="s">
        <v>9</v>
      </c>
      <c r="E238" s="98" t="s">
        <v>10</v>
      </c>
      <c r="F238" s="98" t="s">
        <v>46</v>
      </c>
      <c r="G238" s="98" t="s">
        <v>18</v>
      </c>
      <c r="H238" s="98" t="s">
        <v>103</v>
      </c>
      <c r="I238" s="116">
        <v>0.90829982280882005</v>
      </c>
    </row>
    <row r="239" spans="2:9" x14ac:dyDescent="0.25">
      <c r="B239" s="98">
        <v>2024</v>
      </c>
      <c r="C239" s="98" t="s">
        <v>8</v>
      </c>
      <c r="D239" s="98" t="s">
        <v>9</v>
      </c>
      <c r="E239" s="98" t="s">
        <v>10</v>
      </c>
      <c r="F239" s="98" t="s">
        <v>46</v>
      </c>
      <c r="G239" s="98" t="s">
        <v>18</v>
      </c>
      <c r="H239" s="98" t="s">
        <v>104</v>
      </c>
      <c r="I239" s="116">
        <v>1.890034888</v>
      </c>
    </row>
    <row r="240" spans="2:9" x14ac:dyDescent="0.25">
      <c r="B240" s="98">
        <v>2024</v>
      </c>
      <c r="C240" s="98" t="s">
        <v>8</v>
      </c>
      <c r="D240" s="98" t="s">
        <v>9</v>
      </c>
      <c r="E240" s="98" t="s">
        <v>10</v>
      </c>
      <c r="F240" s="98" t="s">
        <v>46</v>
      </c>
      <c r="G240" s="98" t="s">
        <v>18</v>
      </c>
      <c r="H240" s="98" t="s">
        <v>105</v>
      </c>
      <c r="I240" s="116">
        <v>7.8574999999999999E-4</v>
      </c>
    </row>
    <row r="241" spans="2:9" x14ac:dyDescent="0.25">
      <c r="B241" s="98">
        <v>2024</v>
      </c>
      <c r="C241" s="98" t="s">
        <v>8</v>
      </c>
      <c r="D241" s="98" t="s">
        <v>9</v>
      </c>
      <c r="E241" s="98" t="s">
        <v>10</v>
      </c>
      <c r="F241" s="98" t="s">
        <v>46</v>
      </c>
      <c r="G241" s="98" t="s">
        <v>19</v>
      </c>
      <c r="H241" s="98" t="s">
        <v>106</v>
      </c>
      <c r="I241" s="116">
        <v>0.16187400015286615</v>
      </c>
    </row>
    <row r="242" spans="2:9" x14ac:dyDescent="0.25">
      <c r="B242" s="98">
        <v>2024</v>
      </c>
      <c r="C242" s="98" t="s">
        <v>8</v>
      </c>
      <c r="D242" s="98" t="s">
        <v>9</v>
      </c>
      <c r="E242" s="98" t="s">
        <v>10</v>
      </c>
      <c r="F242" s="98" t="s">
        <v>46</v>
      </c>
      <c r="G242" s="98" t="s">
        <v>19</v>
      </c>
      <c r="H242" s="98" t="s">
        <v>108</v>
      </c>
      <c r="I242" s="116">
        <v>0.92863344021201211</v>
      </c>
    </row>
    <row r="243" spans="2:9" x14ac:dyDescent="0.25">
      <c r="B243" s="98">
        <v>2024</v>
      </c>
      <c r="C243" s="98" t="s">
        <v>8</v>
      </c>
      <c r="D243" s="98" t="s">
        <v>9</v>
      </c>
      <c r="E243" s="98" t="s">
        <v>10</v>
      </c>
      <c r="F243" s="98" t="s">
        <v>46</v>
      </c>
      <c r="G243" s="98" t="s">
        <v>19</v>
      </c>
      <c r="H243" s="98" t="s">
        <v>109</v>
      </c>
      <c r="I243" s="116">
        <v>1.449455096096</v>
      </c>
    </row>
    <row r="244" spans="2:9" x14ac:dyDescent="0.25">
      <c r="B244" s="98">
        <v>2024</v>
      </c>
      <c r="C244" s="98" t="s">
        <v>8</v>
      </c>
      <c r="D244" s="98" t="s">
        <v>39</v>
      </c>
      <c r="E244" s="98" t="s">
        <v>12</v>
      </c>
      <c r="F244" s="98" t="s">
        <v>44</v>
      </c>
      <c r="G244" s="98" t="s">
        <v>229</v>
      </c>
      <c r="H244" s="98" t="s">
        <v>70</v>
      </c>
      <c r="I244" s="116">
        <v>1.0825797270600001E-4</v>
      </c>
    </row>
    <row r="245" spans="2:9" x14ac:dyDescent="0.25">
      <c r="B245" s="98">
        <v>2024</v>
      </c>
      <c r="C245" s="98" t="s">
        <v>8</v>
      </c>
      <c r="D245" s="98" t="s">
        <v>39</v>
      </c>
      <c r="E245" s="98" t="s">
        <v>12</v>
      </c>
      <c r="F245" s="98" t="s">
        <v>44</v>
      </c>
      <c r="G245" s="98" t="s">
        <v>230</v>
      </c>
      <c r="H245" s="98" t="s">
        <v>71</v>
      </c>
      <c r="I245" s="116">
        <v>2.5649596100000003E-5</v>
      </c>
    </row>
    <row r="246" spans="2:9" x14ac:dyDescent="0.25">
      <c r="B246" s="98">
        <v>2024</v>
      </c>
      <c r="C246" s="98" t="s">
        <v>8</v>
      </c>
      <c r="D246" s="98" t="s">
        <v>39</v>
      </c>
      <c r="E246" s="98" t="s">
        <v>12</v>
      </c>
      <c r="F246" s="98" t="s">
        <v>44</v>
      </c>
      <c r="G246" s="98" t="s">
        <v>14</v>
      </c>
      <c r="H246" s="98" t="s">
        <v>72</v>
      </c>
      <c r="I246" s="116">
        <v>1.4319162282000001E-4</v>
      </c>
    </row>
    <row r="247" spans="2:9" x14ac:dyDescent="0.25">
      <c r="B247" s="98">
        <v>2024</v>
      </c>
      <c r="C247" s="98" t="s">
        <v>8</v>
      </c>
      <c r="D247" s="98" t="s">
        <v>39</v>
      </c>
      <c r="E247" s="98" t="s">
        <v>12</v>
      </c>
      <c r="F247" s="98" t="s">
        <v>44</v>
      </c>
      <c r="G247" s="98" t="s">
        <v>14</v>
      </c>
      <c r="H247" s="98" t="s">
        <v>73</v>
      </c>
      <c r="I247" s="116">
        <v>2.8315000000000002E-4</v>
      </c>
    </row>
    <row r="248" spans="2:9" x14ac:dyDescent="0.25">
      <c r="B248" s="98">
        <v>2024</v>
      </c>
      <c r="C248" s="98" t="s">
        <v>8</v>
      </c>
      <c r="D248" s="98" t="s">
        <v>39</v>
      </c>
      <c r="E248" s="98" t="s">
        <v>12</v>
      </c>
      <c r="F248" s="98" t="s">
        <v>44</v>
      </c>
      <c r="G248" s="98" t="s">
        <v>14</v>
      </c>
      <c r="H248" s="98" t="s">
        <v>74</v>
      </c>
      <c r="I248" s="116">
        <v>7.161E-4</v>
      </c>
    </row>
    <row r="249" spans="2:9" x14ac:dyDescent="0.25">
      <c r="B249" s="98">
        <v>2024</v>
      </c>
      <c r="C249" s="98" t="s">
        <v>8</v>
      </c>
      <c r="D249" s="98" t="s">
        <v>39</v>
      </c>
      <c r="E249" s="98" t="s">
        <v>12</v>
      </c>
      <c r="F249" s="98" t="s">
        <v>44</v>
      </c>
      <c r="G249" s="98" t="s">
        <v>231</v>
      </c>
      <c r="H249" s="98" t="s">
        <v>75</v>
      </c>
      <c r="I249" s="116">
        <v>1.1843999999999999E-3</v>
      </c>
    </row>
    <row r="250" spans="2:9" x14ac:dyDescent="0.25">
      <c r="B250" s="98">
        <v>2024</v>
      </c>
      <c r="C250" s="98" t="s">
        <v>8</v>
      </c>
      <c r="D250" s="98" t="s">
        <v>39</v>
      </c>
      <c r="E250" s="98" t="s">
        <v>12</v>
      </c>
      <c r="F250" s="98" t="s">
        <v>45</v>
      </c>
      <c r="G250" s="98" t="s">
        <v>11</v>
      </c>
      <c r="H250" s="98" t="s">
        <v>76</v>
      </c>
      <c r="I250" s="116">
        <v>1.19517468E-5</v>
      </c>
    </row>
    <row r="251" spans="2:9" x14ac:dyDescent="0.25">
      <c r="B251" s="98">
        <v>2024</v>
      </c>
      <c r="C251" s="98" t="s">
        <v>8</v>
      </c>
      <c r="D251" s="98" t="s">
        <v>39</v>
      </c>
      <c r="E251" s="98" t="s">
        <v>12</v>
      </c>
      <c r="F251" s="98" t="s">
        <v>45</v>
      </c>
      <c r="G251" s="98" t="s">
        <v>11</v>
      </c>
      <c r="H251" s="98" t="s">
        <v>77</v>
      </c>
      <c r="I251" s="116">
        <v>4.1199999999999999E-5</v>
      </c>
    </row>
    <row r="252" spans="2:9" x14ac:dyDescent="0.25">
      <c r="B252" s="98">
        <v>2024</v>
      </c>
      <c r="C252" s="98" t="s">
        <v>8</v>
      </c>
      <c r="D252" s="98" t="s">
        <v>39</v>
      </c>
      <c r="E252" s="98" t="s">
        <v>12</v>
      </c>
      <c r="F252" s="98" t="s">
        <v>45</v>
      </c>
      <c r="G252" s="98" t="s">
        <v>11</v>
      </c>
      <c r="H252" s="98" t="s">
        <v>78</v>
      </c>
      <c r="I252" s="116">
        <v>1.36E-4</v>
      </c>
    </row>
    <row r="253" spans="2:9" x14ac:dyDescent="0.25">
      <c r="B253" s="98">
        <v>2024</v>
      </c>
      <c r="C253" s="98" t="s">
        <v>8</v>
      </c>
      <c r="D253" s="98" t="s">
        <v>39</v>
      </c>
      <c r="E253" s="98" t="s">
        <v>12</v>
      </c>
      <c r="F253" s="98" t="s">
        <v>45</v>
      </c>
      <c r="G253" s="98" t="s">
        <v>11</v>
      </c>
      <c r="H253" s="98" t="s">
        <v>79</v>
      </c>
      <c r="I253" s="116">
        <v>2.4676953E-6</v>
      </c>
    </row>
    <row r="254" spans="2:9" x14ac:dyDescent="0.25">
      <c r="B254" s="98">
        <v>2024</v>
      </c>
      <c r="C254" s="98" t="s">
        <v>8</v>
      </c>
      <c r="D254" s="98" t="s">
        <v>39</v>
      </c>
      <c r="E254" s="98" t="s">
        <v>12</v>
      </c>
      <c r="F254" s="98" t="s">
        <v>45</v>
      </c>
      <c r="G254" s="98" t="s">
        <v>11</v>
      </c>
      <c r="H254" s="98" t="s">
        <v>80</v>
      </c>
      <c r="I254" s="116">
        <v>1.4455E-3</v>
      </c>
    </row>
    <row r="255" spans="2:9" x14ac:dyDescent="0.25">
      <c r="B255" s="98">
        <v>2024</v>
      </c>
      <c r="C255" s="98" t="s">
        <v>8</v>
      </c>
      <c r="D255" s="98" t="s">
        <v>39</v>
      </c>
      <c r="E255" s="98" t="s">
        <v>12</v>
      </c>
      <c r="F255" s="98" t="s">
        <v>45</v>
      </c>
      <c r="G255" s="98" t="s">
        <v>11</v>
      </c>
      <c r="H255" s="98" t="s">
        <v>81</v>
      </c>
      <c r="I255" s="116">
        <v>2.0000000000000001E-4</v>
      </c>
    </row>
    <row r="256" spans="2:9" x14ac:dyDescent="0.25">
      <c r="B256" s="98">
        <v>2024</v>
      </c>
      <c r="C256" s="98" t="s">
        <v>8</v>
      </c>
      <c r="D256" s="98" t="s">
        <v>39</v>
      </c>
      <c r="E256" s="98" t="s">
        <v>12</v>
      </c>
      <c r="F256" s="98" t="s">
        <v>45</v>
      </c>
      <c r="G256" s="98" t="s">
        <v>232</v>
      </c>
      <c r="H256" s="98" t="s">
        <v>82</v>
      </c>
      <c r="I256" s="116">
        <v>4.5918809999999997E-6</v>
      </c>
    </row>
    <row r="257" spans="2:9" x14ac:dyDescent="0.25">
      <c r="B257" s="98">
        <v>2024</v>
      </c>
      <c r="C257" s="98" t="s">
        <v>8</v>
      </c>
      <c r="D257" s="98" t="s">
        <v>39</v>
      </c>
      <c r="E257" s="98" t="s">
        <v>12</v>
      </c>
      <c r="F257" s="98" t="s">
        <v>45</v>
      </c>
      <c r="G257" s="98" t="s">
        <v>232</v>
      </c>
      <c r="H257" s="98" t="s">
        <v>84</v>
      </c>
      <c r="I257" s="116">
        <v>3.1600415743157893E-5</v>
      </c>
    </row>
    <row r="258" spans="2:9" x14ac:dyDescent="0.25">
      <c r="B258" s="98">
        <v>2024</v>
      </c>
      <c r="C258" s="98" t="s">
        <v>8</v>
      </c>
      <c r="D258" s="98" t="s">
        <v>39</v>
      </c>
      <c r="E258" s="98" t="s">
        <v>12</v>
      </c>
      <c r="F258" s="98" t="s">
        <v>45</v>
      </c>
      <c r="G258" s="98" t="s">
        <v>13</v>
      </c>
      <c r="H258" s="98" t="s">
        <v>85</v>
      </c>
      <c r="I258" s="116">
        <v>3.0439899999999999E-2</v>
      </c>
    </row>
    <row r="259" spans="2:9" x14ac:dyDescent="0.25">
      <c r="B259" s="98">
        <v>2024</v>
      </c>
      <c r="C259" s="98" t="s">
        <v>8</v>
      </c>
      <c r="D259" s="98" t="s">
        <v>39</v>
      </c>
      <c r="E259" s="98" t="s">
        <v>12</v>
      </c>
      <c r="F259" s="98" t="s">
        <v>45</v>
      </c>
      <c r="G259" s="98" t="s">
        <v>15</v>
      </c>
      <c r="H259" s="98" t="s">
        <v>87</v>
      </c>
      <c r="I259" s="116">
        <v>8.459671752E-5</v>
      </c>
    </row>
    <row r="260" spans="2:9" x14ac:dyDescent="0.25">
      <c r="B260" s="98">
        <v>2024</v>
      </c>
      <c r="C260" s="98" t="s">
        <v>8</v>
      </c>
      <c r="D260" s="98" t="s">
        <v>39</v>
      </c>
      <c r="E260" s="98" t="s">
        <v>12</v>
      </c>
      <c r="F260" s="98" t="s">
        <v>45</v>
      </c>
      <c r="G260" s="98" t="s">
        <v>16</v>
      </c>
      <c r="H260" s="98" t="s">
        <v>88</v>
      </c>
      <c r="I260" s="116">
        <v>3.7263000000000001E-3</v>
      </c>
    </row>
    <row r="261" spans="2:9" x14ac:dyDescent="0.25">
      <c r="B261" s="98">
        <v>2024</v>
      </c>
      <c r="C261" s="98" t="s">
        <v>8</v>
      </c>
      <c r="D261" s="98" t="s">
        <v>39</v>
      </c>
      <c r="E261" s="98" t="s">
        <v>12</v>
      </c>
      <c r="F261" s="98" t="s">
        <v>45</v>
      </c>
      <c r="G261" s="98" t="s">
        <v>16</v>
      </c>
      <c r="H261" s="98" t="s">
        <v>89</v>
      </c>
      <c r="I261" s="116">
        <v>8.3134799999999998E-4</v>
      </c>
    </row>
    <row r="262" spans="2:9" x14ac:dyDescent="0.25">
      <c r="B262" s="98">
        <v>2024</v>
      </c>
      <c r="C262" s="98" t="s">
        <v>8</v>
      </c>
      <c r="D262" s="98" t="s">
        <v>39</v>
      </c>
      <c r="E262" s="98" t="s">
        <v>12</v>
      </c>
      <c r="F262" s="98" t="s">
        <v>45</v>
      </c>
      <c r="G262" s="98" t="s">
        <v>16</v>
      </c>
      <c r="H262" s="98" t="s">
        <v>90</v>
      </c>
      <c r="I262" s="116">
        <v>8.1749999999999995E-5</v>
      </c>
    </row>
    <row r="263" spans="2:9" x14ac:dyDescent="0.25">
      <c r="B263" s="98">
        <v>2024</v>
      </c>
      <c r="C263" s="98" t="s">
        <v>8</v>
      </c>
      <c r="D263" s="98" t="s">
        <v>39</v>
      </c>
      <c r="E263" s="98" t="s">
        <v>12</v>
      </c>
      <c r="F263" s="98" t="s">
        <v>45</v>
      </c>
      <c r="G263" s="98" t="s">
        <v>16</v>
      </c>
      <c r="H263" s="98" t="s">
        <v>91</v>
      </c>
      <c r="I263" s="116">
        <v>2.2234009999999998E-2</v>
      </c>
    </row>
    <row r="264" spans="2:9" x14ac:dyDescent="0.25">
      <c r="B264" s="98">
        <v>2024</v>
      </c>
      <c r="C264" s="98" t="s">
        <v>8</v>
      </c>
      <c r="D264" s="98" t="s">
        <v>39</v>
      </c>
      <c r="E264" s="98" t="s">
        <v>12</v>
      </c>
      <c r="F264" s="98" t="s">
        <v>45</v>
      </c>
      <c r="G264" s="98" t="s">
        <v>16</v>
      </c>
      <c r="H264" s="98" t="s">
        <v>92</v>
      </c>
      <c r="I264" s="116">
        <v>2.432E-4</v>
      </c>
    </row>
    <row r="265" spans="2:9" x14ac:dyDescent="0.25">
      <c r="B265" s="98">
        <v>2024</v>
      </c>
      <c r="C265" s="98" t="s">
        <v>8</v>
      </c>
      <c r="D265" s="98" t="s">
        <v>39</v>
      </c>
      <c r="E265" s="98" t="s">
        <v>12</v>
      </c>
      <c r="F265" s="98" t="s">
        <v>46</v>
      </c>
      <c r="G265" s="98" t="s">
        <v>11</v>
      </c>
      <c r="H265" s="98" t="s">
        <v>93</v>
      </c>
      <c r="I265" s="116">
        <v>1.6920622655999999E-4</v>
      </c>
    </row>
    <row r="266" spans="2:9" x14ac:dyDescent="0.25">
      <c r="B266" s="98">
        <v>2024</v>
      </c>
      <c r="C266" s="98" t="s">
        <v>8</v>
      </c>
      <c r="D266" s="98" t="s">
        <v>39</v>
      </c>
      <c r="E266" s="98" t="s">
        <v>12</v>
      </c>
      <c r="F266" s="98" t="s">
        <v>46</v>
      </c>
      <c r="G266" s="98" t="s">
        <v>233</v>
      </c>
      <c r="H266" s="98" t="s">
        <v>94</v>
      </c>
      <c r="I266" s="116">
        <v>2.98226E-3</v>
      </c>
    </row>
    <row r="267" spans="2:9" x14ac:dyDescent="0.25">
      <c r="B267" s="98">
        <v>2024</v>
      </c>
      <c r="C267" s="98" t="s">
        <v>8</v>
      </c>
      <c r="D267" s="98" t="s">
        <v>39</v>
      </c>
      <c r="E267" s="98" t="s">
        <v>12</v>
      </c>
      <c r="F267" s="98" t="s">
        <v>46</v>
      </c>
      <c r="G267" s="98" t="s">
        <v>17</v>
      </c>
      <c r="H267" s="98" t="s">
        <v>95</v>
      </c>
      <c r="I267" s="116">
        <v>5.2984636876636897E-2</v>
      </c>
    </row>
    <row r="268" spans="2:9" x14ac:dyDescent="0.25">
      <c r="B268" s="98">
        <v>2024</v>
      </c>
      <c r="C268" s="98" t="s">
        <v>8</v>
      </c>
      <c r="D268" s="98" t="s">
        <v>39</v>
      </c>
      <c r="E268" s="98" t="s">
        <v>12</v>
      </c>
      <c r="F268" s="98" t="s">
        <v>46</v>
      </c>
      <c r="G268" s="98" t="s">
        <v>17</v>
      </c>
      <c r="H268" s="98" t="s">
        <v>97</v>
      </c>
      <c r="I268" s="116">
        <v>1.1527219819757548E-2</v>
      </c>
    </row>
    <row r="269" spans="2:9" x14ac:dyDescent="0.25">
      <c r="B269" s="98">
        <v>2024</v>
      </c>
      <c r="C269" s="98" t="s">
        <v>8</v>
      </c>
      <c r="D269" s="98" t="s">
        <v>39</v>
      </c>
      <c r="E269" s="98" t="s">
        <v>12</v>
      </c>
      <c r="F269" s="98" t="s">
        <v>46</v>
      </c>
      <c r="G269" s="98" t="s">
        <v>17</v>
      </c>
      <c r="H269" s="98" t="s">
        <v>98</v>
      </c>
      <c r="I269" s="116">
        <v>1.3251416290399999E-3</v>
      </c>
    </row>
    <row r="270" spans="2:9" x14ac:dyDescent="0.25">
      <c r="B270" s="98">
        <v>2024</v>
      </c>
      <c r="C270" s="98" t="s">
        <v>8</v>
      </c>
      <c r="D270" s="98" t="s">
        <v>39</v>
      </c>
      <c r="E270" s="98" t="s">
        <v>12</v>
      </c>
      <c r="F270" s="98" t="s">
        <v>46</v>
      </c>
      <c r="G270" s="98" t="s">
        <v>18</v>
      </c>
      <c r="H270" s="98" t="s">
        <v>101</v>
      </c>
      <c r="I270" s="116">
        <v>3.4990793599999999E-3</v>
      </c>
    </row>
    <row r="271" spans="2:9" x14ac:dyDescent="0.25">
      <c r="B271" s="98">
        <v>2024</v>
      </c>
      <c r="C271" s="98" t="s">
        <v>8</v>
      </c>
      <c r="D271" s="98" t="s">
        <v>39</v>
      </c>
      <c r="E271" s="98" t="s">
        <v>12</v>
      </c>
      <c r="F271" s="98" t="s">
        <v>46</v>
      </c>
      <c r="G271" s="98" t="s">
        <v>18</v>
      </c>
      <c r="H271" s="98" t="s">
        <v>102</v>
      </c>
      <c r="I271" s="116">
        <v>4.8275000000000002E-3</v>
      </c>
    </row>
    <row r="272" spans="2:9" x14ac:dyDescent="0.25">
      <c r="B272" s="98">
        <v>2024</v>
      </c>
      <c r="C272" s="98" t="s">
        <v>8</v>
      </c>
      <c r="D272" s="98" t="s">
        <v>39</v>
      </c>
      <c r="E272" s="98" t="s">
        <v>12</v>
      </c>
      <c r="F272" s="98" t="s">
        <v>46</v>
      </c>
      <c r="G272" s="98" t="s">
        <v>18</v>
      </c>
      <c r="H272" s="98" t="s">
        <v>103</v>
      </c>
      <c r="I272" s="116">
        <v>1.76963030108E-2</v>
      </c>
    </row>
    <row r="273" spans="2:9" x14ac:dyDescent="0.25">
      <c r="B273" s="98">
        <v>2024</v>
      </c>
      <c r="C273" s="98" t="s">
        <v>8</v>
      </c>
      <c r="D273" s="98" t="s">
        <v>39</v>
      </c>
      <c r="E273" s="98" t="s">
        <v>12</v>
      </c>
      <c r="F273" s="98" t="s">
        <v>46</v>
      </c>
      <c r="G273" s="98" t="s">
        <v>18</v>
      </c>
      <c r="H273" s="98" t="s">
        <v>104</v>
      </c>
      <c r="I273" s="116">
        <v>5.9579999999999995E-4</v>
      </c>
    </row>
    <row r="274" spans="2:9" x14ac:dyDescent="0.25">
      <c r="B274" s="98">
        <v>2024</v>
      </c>
      <c r="C274" s="98" t="s">
        <v>8</v>
      </c>
      <c r="D274" s="98" t="s">
        <v>39</v>
      </c>
      <c r="E274" s="98" t="s">
        <v>12</v>
      </c>
      <c r="F274" s="98" t="s">
        <v>46</v>
      </c>
      <c r="G274" s="98" t="s">
        <v>19</v>
      </c>
      <c r="H274" s="98" t="s">
        <v>106</v>
      </c>
      <c r="I274" s="116">
        <v>4.5106932824177777E-2</v>
      </c>
    </row>
    <row r="275" spans="2:9" x14ac:dyDescent="0.25">
      <c r="B275" s="98">
        <v>2024</v>
      </c>
      <c r="C275" s="98" t="s">
        <v>8</v>
      </c>
      <c r="D275" s="98" t="s">
        <v>39</v>
      </c>
      <c r="E275" s="98" t="s">
        <v>12</v>
      </c>
      <c r="F275" s="98" t="s">
        <v>46</v>
      </c>
      <c r="G275" s="98" t="s">
        <v>19</v>
      </c>
      <c r="H275" s="98" t="s">
        <v>107</v>
      </c>
      <c r="I275" s="116">
        <v>5.6322500000000001E-3</v>
      </c>
    </row>
    <row r="276" spans="2:9" x14ac:dyDescent="0.25">
      <c r="B276" s="98">
        <v>2024</v>
      </c>
      <c r="C276" s="98" t="s">
        <v>8</v>
      </c>
      <c r="D276" s="98" t="s">
        <v>39</v>
      </c>
      <c r="E276" s="98" t="s">
        <v>12</v>
      </c>
      <c r="F276" s="98" t="s">
        <v>46</v>
      </c>
      <c r="G276" s="98" t="s">
        <v>19</v>
      </c>
      <c r="H276" s="98" t="s">
        <v>108</v>
      </c>
      <c r="I276" s="116">
        <v>8.8738903479200007E-3</v>
      </c>
    </row>
    <row r="277" spans="2:9" x14ac:dyDescent="0.25">
      <c r="B277" s="98">
        <v>2024</v>
      </c>
      <c r="C277" s="98" t="s">
        <v>8</v>
      </c>
      <c r="D277" s="98" t="s">
        <v>39</v>
      </c>
      <c r="E277" s="98" t="s">
        <v>12</v>
      </c>
      <c r="F277" s="98" t="s">
        <v>46</v>
      </c>
      <c r="G277" s="98" t="s">
        <v>19</v>
      </c>
      <c r="H277" s="98" t="s">
        <v>109</v>
      </c>
      <c r="I277" s="116">
        <v>1.9334264000000002E-3</v>
      </c>
    </row>
    <row r="278" spans="2:9" x14ac:dyDescent="0.25">
      <c r="B278" s="98">
        <v>2024</v>
      </c>
      <c r="C278" s="98" t="s">
        <v>8</v>
      </c>
      <c r="D278" s="98" t="s">
        <v>21</v>
      </c>
      <c r="E278" s="98" t="s">
        <v>12</v>
      </c>
      <c r="F278" s="98" t="s">
        <v>44</v>
      </c>
      <c r="G278" s="98" t="s">
        <v>229</v>
      </c>
      <c r="H278" s="98" t="s">
        <v>69</v>
      </c>
      <c r="I278" s="116">
        <v>3.2304444480000003E-6</v>
      </c>
    </row>
    <row r="279" spans="2:9" x14ac:dyDescent="0.25">
      <c r="B279" s="98">
        <v>2024</v>
      </c>
      <c r="C279" s="98" t="s">
        <v>8</v>
      </c>
      <c r="D279" s="98" t="s">
        <v>21</v>
      </c>
      <c r="E279" s="98" t="s">
        <v>12</v>
      </c>
      <c r="F279" s="98" t="s">
        <v>44</v>
      </c>
      <c r="G279" s="98" t="s">
        <v>229</v>
      </c>
      <c r="H279" s="98" t="s">
        <v>70</v>
      </c>
      <c r="I279" s="116">
        <v>2.1602438333434993E-2</v>
      </c>
    </row>
    <row r="280" spans="2:9" x14ac:dyDescent="0.25">
      <c r="B280" s="98">
        <v>2024</v>
      </c>
      <c r="C280" s="98" t="s">
        <v>8</v>
      </c>
      <c r="D280" s="98" t="s">
        <v>21</v>
      </c>
      <c r="E280" s="98" t="s">
        <v>12</v>
      </c>
      <c r="F280" s="98" t="s">
        <v>44</v>
      </c>
      <c r="G280" s="98" t="s">
        <v>230</v>
      </c>
      <c r="H280" s="98" t="s">
        <v>71</v>
      </c>
      <c r="I280" s="116">
        <v>2.1542000035007502E-3</v>
      </c>
    </row>
    <row r="281" spans="2:9" x14ac:dyDescent="0.25">
      <c r="B281" s="98">
        <v>2024</v>
      </c>
      <c r="C281" s="98" t="s">
        <v>8</v>
      </c>
      <c r="D281" s="98" t="s">
        <v>21</v>
      </c>
      <c r="E281" s="98" t="s">
        <v>12</v>
      </c>
      <c r="F281" s="98" t="s">
        <v>44</v>
      </c>
      <c r="G281" s="98" t="s">
        <v>14</v>
      </c>
      <c r="H281" s="98" t="s">
        <v>72</v>
      </c>
      <c r="I281" s="116">
        <v>3.57782481267E-4</v>
      </c>
    </row>
    <row r="282" spans="2:9" x14ac:dyDescent="0.25">
      <c r="B282" s="98">
        <v>2024</v>
      </c>
      <c r="C282" s="98" t="s">
        <v>8</v>
      </c>
      <c r="D282" s="98" t="s">
        <v>21</v>
      </c>
      <c r="E282" s="98" t="s">
        <v>12</v>
      </c>
      <c r="F282" s="98" t="s">
        <v>44</v>
      </c>
      <c r="G282" s="98" t="s">
        <v>14</v>
      </c>
      <c r="H282" s="98" t="s">
        <v>73</v>
      </c>
      <c r="I282" s="116">
        <v>1.1240679999999999E-2</v>
      </c>
    </row>
    <row r="283" spans="2:9" x14ac:dyDescent="0.25">
      <c r="B283" s="98">
        <v>2024</v>
      </c>
      <c r="C283" s="98" t="s">
        <v>8</v>
      </c>
      <c r="D283" s="98" t="s">
        <v>21</v>
      </c>
      <c r="E283" s="98" t="s">
        <v>12</v>
      </c>
      <c r="F283" s="98" t="s">
        <v>44</v>
      </c>
      <c r="G283" s="98" t="s">
        <v>14</v>
      </c>
      <c r="H283" s="98" t="s">
        <v>74</v>
      </c>
      <c r="I283" s="116">
        <v>1.0547735000000001E-2</v>
      </c>
    </row>
    <row r="284" spans="2:9" x14ac:dyDescent="0.25">
      <c r="B284" s="98">
        <v>2024</v>
      </c>
      <c r="C284" s="98" t="s">
        <v>8</v>
      </c>
      <c r="D284" s="98" t="s">
        <v>21</v>
      </c>
      <c r="E284" s="98" t="s">
        <v>12</v>
      </c>
      <c r="F284" s="98" t="s">
        <v>44</v>
      </c>
      <c r="G284" s="98" t="s">
        <v>231</v>
      </c>
      <c r="H284" s="98" t="s">
        <v>75</v>
      </c>
      <c r="I284" s="116">
        <v>1.3244E-4</v>
      </c>
    </row>
    <row r="285" spans="2:9" x14ac:dyDescent="0.25">
      <c r="B285" s="98">
        <v>2024</v>
      </c>
      <c r="C285" s="98" t="s">
        <v>8</v>
      </c>
      <c r="D285" s="98" t="s">
        <v>21</v>
      </c>
      <c r="E285" s="98" t="s">
        <v>12</v>
      </c>
      <c r="F285" s="98" t="s">
        <v>45</v>
      </c>
      <c r="G285" s="98" t="s">
        <v>11</v>
      </c>
      <c r="H285" s="98" t="s">
        <v>76</v>
      </c>
      <c r="I285" s="116">
        <v>4.7944834300533328E-3</v>
      </c>
    </row>
    <row r="286" spans="2:9" x14ac:dyDescent="0.25">
      <c r="B286" s="98">
        <v>2024</v>
      </c>
      <c r="C286" s="98" t="s">
        <v>8</v>
      </c>
      <c r="D286" s="98" t="s">
        <v>21</v>
      </c>
      <c r="E286" s="98" t="s">
        <v>12</v>
      </c>
      <c r="F286" s="98" t="s">
        <v>45</v>
      </c>
      <c r="G286" s="98" t="s">
        <v>11</v>
      </c>
      <c r="H286" s="98" t="s">
        <v>77</v>
      </c>
      <c r="I286" s="116">
        <v>8.3093999999999996E-4</v>
      </c>
    </row>
    <row r="287" spans="2:9" x14ac:dyDescent="0.25">
      <c r="B287" s="98">
        <v>2024</v>
      </c>
      <c r="C287" s="98" t="s">
        <v>8</v>
      </c>
      <c r="D287" s="98" t="s">
        <v>21</v>
      </c>
      <c r="E287" s="98" t="s">
        <v>12</v>
      </c>
      <c r="F287" s="98" t="s">
        <v>45</v>
      </c>
      <c r="G287" s="98" t="s">
        <v>11</v>
      </c>
      <c r="H287" s="98" t="s">
        <v>78</v>
      </c>
      <c r="I287" s="116">
        <v>6.5631049999999996E-3</v>
      </c>
    </row>
    <row r="288" spans="2:9" x14ac:dyDescent="0.25">
      <c r="B288" s="98">
        <v>2024</v>
      </c>
      <c r="C288" s="98" t="s">
        <v>8</v>
      </c>
      <c r="D288" s="98" t="s">
        <v>21</v>
      </c>
      <c r="E288" s="98" t="s">
        <v>12</v>
      </c>
      <c r="F288" s="98" t="s">
        <v>45</v>
      </c>
      <c r="G288" s="98" t="s">
        <v>11</v>
      </c>
      <c r="H288" s="98" t="s">
        <v>79</v>
      </c>
      <c r="I288" s="116">
        <v>6.0125932440000006E-4</v>
      </c>
    </row>
    <row r="289" spans="2:9" x14ac:dyDescent="0.25">
      <c r="B289" s="98">
        <v>2024</v>
      </c>
      <c r="C289" s="98" t="s">
        <v>8</v>
      </c>
      <c r="D289" s="98" t="s">
        <v>21</v>
      </c>
      <c r="E289" s="98" t="s">
        <v>12</v>
      </c>
      <c r="F289" s="98" t="s">
        <v>45</v>
      </c>
      <c r="G289" s="98" t="s">
        <v>11</v>
      </c>
      <c r="H289" s="98" t="s">
        <v>80</v>
      </c>
      <c r="I289" s="116">
        <v>2.6103283800000002E-2</v>
      </c>
    </row>
    <row r="290" spans="2:9" x14ac:dyDescent="0.25">
      <c r="B290" s="98">
        <v>2024</v>
      </c>
      <c r="C290" s="98" t="s">
        <v>8</v>
      </c>
      <c r="D290" s="98" t="s">
        <v>21</v>
      </c>
      <c r="E290" s="98" t="s">
        <v>12</v>
      </c>
      <c r="F290" s="98" t="s">
        <v>45</v>
      </c>
      <c r="G290" s="98" t="s">
        <v>11</v>
      </c>
      <c r="H290" s="98" t="s">
        <v>81</v>
      </c>
      <c r="I290" s="116">
        <v>4.0339100000000003E-2</v>
      </c>
    </row>
    <row r="291" spans="2:9" x14ac:dyDescent="0.25">
      <c r="B291" s="98">
        <v>2024</v>
      </c>
      <c r="C291" s="98" t="s">
        <v>8</v>
      </c>
      <c r="D291" s="98" t="s">
        <v>21</v>
      </c>
      <c r="E291" s="98" t="s">
        <v>12</v>
      </c>
      <c r="F291" s="98" t="s">
        <v>45</v>
      </c>
      <c r="G291" s="98" t="s">
        <v>232</v>
      </c>
      <c r="H291" s="98" t="s">
        <v>82</v>
      </c>
      <c r="I291" s="116">
        <v>1.4577334516399998E-3</v>
      </c>
    </row>
    <row r="292" spans="2:9" x14ac:dyDescent="0.25">
      <c r="B292" s="98">
        <v>2024</v>
      </c>
      <c r="C292" s="98" t="s">
        <v>8</v>
      </c>
      <c r="D292" s="98" t="s">
        <v>21</v>
      </c>
      <c r="E292" s="98" t="s">
        <v>12</v>
      </c>
      <c r="F292" s="98" t="s">
        <v>45</v>
      </c>
      <c r="G292" s="98" t="s">
        <v>232</v>
      </c>
      <c r="H292" s="98" t="s">
        <v>83</v>
      </c>
      <c r="I292" s="116">
        <v>1.6130321882666668E-4</v>
      </c>
    </row>
    <row r="293" spans="2:9" x14ac:dyDescent="0.25">
      <c r="B293" s="98">
        <v>2024</v>
      </c>
      <c r="C293" s="98" t="s">
        <v>8</v>
      </c>
      <c r="D293" s="98" t="s">
        <v>21</v>
      </c>
      <c r="E293" s="98" t="s">
        <v>12</v>
      </c>
      <c r="F293" s="98" t="s">
        <v>45</v>
      </c>
      <c r="G293" s="98" t="s">
        <v>232</v>
      </c>
      <c r="H293" s="98" t="s">
        <v>84</v>
      </c>
      <c r="I293" s="116">
        <v>1.4479988180271578E-3</v>
      </c>
    </row>
    <row r="294" spans="2:9" x14ac:dyDescent="0.25">
      <c r="B294" s="98">
        <v>2024</v>
      </c>
      <c r="C294" s="98" t="s">
        <v>8</v>
      </c>
      <c r="D294" s="98" t="s">
        <v>21</v>
      </c>
      <c r="E294" s="98" t="s">
        <v>12</v>
      </c>
      <c r="F294" s="98" t="s">
        <v>45</v>
      </c>
      <c r="G294" s="98" t="s">
        <v>13</v>
      </c>
      <c r="H294" s="98" t="s">
        <v>85</v>
      </c>
      <c r="I294" s="116">
        <v>9.8530001000000006E-2</v>
      </c>
    </row>
    <row r="295" spans="2:9" x14ac:dyDescent="0.25">
      <c r="B295" s="98">
        <v>2024</v>
      </c>
      <c r="C295" s="98" t="s">
        <v>8</v>
      </c>
      <c r="D295" s="98" t="s">
        <v>21</v>
      </c>
      <c r="E295" s="98" t="s">
        <v>12</v>
      </c>
      <c r="F295" s="98" t="s">
        <v>45</v>
      </c>
      <c r="G295" s="98" t="s">
        <v>13</v>
      </c>
      <c r="H295" s="98" t="s">
        <v>86</v>
      </c>
      <c r="I295" s="116">
        <v>2.2683149999999999E-4</v>
      </c>
    </row>
    <row r="296" spans="2:9" x14ac:dyDescent="0.25">
      <c r="B296" s="98">
        <v>2024</v>
      </c>
      <c r="C296" s="98" t="s">
        <v>8</v>
      </c>
      <c r="D296" s="98" t="s">
        <v>21</v>
      </c>
      <c r="E296" s="98" t="s">
        <v>12</v>
      </c>
      <c r="F296" s="98" t="s">
        <v>45</v>
      </c>
      <c r="G296" s="98" t="s">
        <v>15</v>
      </c>
      <c r="H296" s="98" t="s">
        <v>87</v>
      </c>
      <c r="I296" s="116">
        <v>9.9949217939800002E-3</v>
      </c>
    </row>
    <row r="297" spans="2:9" x14ac:dyDescent="0.25">
      <c r="B297" s="98">
        <v>2024</v>
      </c>
      <c r="C297" s="98" t="s">
        <v>8</v>
      </c>
      <c r="D297" s="98" t="s">
        <v>21</v>
      </c>
      <c r="E297" s="98" t="s">
        <v>12</v>
      </c>
      <c r="F297" s="98" t="s">
        <v>45</v>
      </c>
      <c r="G297" s="98" t="s">
        <v>16</v>
      </c>
      <c r="H297" s="98" t="s">
        <v>88</v>
      </c>
      <c r="I297" s="116">
        <v>6.0637500000000003E-4</v>
      </c>
    </row>
    <row r="298" spans="2:9" x14ac:dyDescent="0.25">
      <c r="B298" s="98">
        <v>2024</v>
      </c>
      <c r="C298" s="98" t="s">
        <v>8</v>
      </c>
      <c r="D298" s="98" t="s">
        <v>21</v>
      </c>
      <c r="E298" s="98" t="s">
        <v>12</v>
      </c>
      <c r="F298" s="98" t="s">
        <v>45</v>
      </c>
      <c r="G298" s="98" t="s">
        <v>16</v>
      </c>
      <c r="H298" s="98" t="s">
        <v>89</v>
      </c>
      <c r="I298" s="116">
        <v>2.1258900000000001E-3</v>
      </c>
    </row>
    <row r="299" spans="2:9" x14ac:dyDescent="0.25">
      <c r="B299" s="98">
        <v>2024</v>
      </c>
      <c r="C299" s="98" t="s">
        <v>8</v>
      </c>
      <c r="D299" s="98" t="s">
        <v>21</v>
      </c>
      <c r="E299" s="98" t="s">
        <v>12</v>
      </c>
      <c r="F299" s="98" t="s">
        <v>45</v>
      </c>
      <c r="G299" s="98" t="s">
        <v>16</v>
      </c>
      <c r="H299" s="98" t="s">
        <v>90</v>
      </c>
      <c r="I299" s="116">
        <v>7.3665000000000004E-4</v>
      </c>
    </row>
    <row r="300" spans="2:9" x14ac:dyDescent="0.25">
      <c r="B300" s="98">
        <v>2024</v>
      </c>
      <c r="C300" s="98" t="s">
        <v>8</v>
      </c>
      <c r="D300" s="98" t="s">
        <v>21</v>
      </c>
      <c r="E300" s="98" t="s">
        <v>12</v>
      </c>
      <c r="F300" s="98" t="s">
        <v>45</v>
      </c>
      <c r="G300" s="98" t="s">
        <v>16</v>
      </c>
      <c r="H300" s="98" t="s">
        <v>91</v>
      </c>
      <c r="I300" s="116">
        <v>2.067108366666667E-2</v>
      </c>
    </row>
    <row r="301" spans="2:9" x14ac:dyDescent="0.25">
      <c r="B301" s="98">
        <v>2024</v>
      </c>
      <c r="C301" s="98" t="s">
        <v>8</v>
      </c>
      <c r="D301" s="98" t="s">
        <v>21</v>
      </c>
      <c r="E301" s="98" t="s">
        <v>12</v>
      </c>
      <c r="F301" s="98" t="s">
        <v>45</v>
      </c>
      <c r="G301" s="98" t="s">
        <v>16</v>
      </c>
      <c r="H301" s="98" t="s">
        <v>92</v>
      </c>
      <c r="I301" s="116">
        <v>3.7406434000000002E-2</v>
      </c>
    </row>
    <row r="302" spans="2:9" x14ac:dyDescent="0.25">
      <c r="B302" s="98">
        <v>2024</v>
      </c>
      <c r="C302" s="98" t="s">
        <v>8</v>
      </c>
      <c r="D302" s="98" t="s">
        <v>21</v>
      </c>
      <c r="E302" s="98" t="s">
        <v>12</v>
      </c>
      <c r="F302" s="98" t="s">
        <v>46</v>
      </c>
      <c r="G302" s="98" t="s">
        <v>11</v>
      </c>
      <c r="H302" s="98" t="s">
        <v>93</v>
      </c>
      <c r="I302" s="116">
        <v>5.9359882776E-3</v>
      </c>
    </row>
    <row r="303" spans="2:9" x14ac:dyDescent="0.25">
      <c r="B303" s="98">
        <v>2024</v>
      </c>
      <c r="C303" s="98" t="s">
        <v>8</v>
      </c>
      <c r="D303" s="98" t="s">
        <v>21</v>
      </c>
      <c r="E303" s="98" t="s">
        <v>12</v>
      </c>
      <c r="F303" s="98" t="s">
        <v>46</v>
      </c>
      <c r="G303" s="98" t="s">
        <v>233</v>
      </c>
      <c r="H303" s="98" t="s">
        <v>94</v>
      </c>
      <c r="I303" s="116">
        <v>4.4409064960000001E-2</v>
      </c>
    </row>
    <row r="304" spans="2:9" x14ac:dyDescent="0.25">
      <c r="B304" s="98">
        <v>2024</v>
      </c>
      <c r="C304" s="98" t="s">
        <v>8</v>
      </c>
      <c r="D304" s="98" t="s">
        <v>21</v>
      </c>
      <c r="E304" s="98" t="s">
        <v>12</v>
      </c>
      <c r="F304" s="98" t="s">
        <v>46</v>
      </c>
      <c r="G304" s="98" t="s">
        <v>17</v>
      </c>
      <c r="H304" s="98" t="s">
        <v>95</v>
      </c>
      <c r="I304" s="116">
        <v>1.0335492601793808</v>
      </c>
    </row>
    <row r="305" spans="2:9" x14ac:dyDescent="0.25">
      <c r="B305" s="98">
        <v>2024</v>
      </c>
      <c r="C305" s="98" t="s">
        <v>8</v>
      </c>
      <c r="D305" s="98" t="s">
        <v>21</v>
      </c>
      <c r="E305" s="98" t="s">
        <v>12</v>
      </c>
      <c r="F305" s="98" t="s">
        <v>46</v>
      </c>
      <c r="G305" s="98" t="s">
        <v>17</v>
      </c>
      <c r="H305" s="98" t="s">
        <v>96</v>
      </c>
      <c r="I305" s="116">
        <v>1.1292386422800001E-3</v>
      </c>
    </row>
    <row r="306" spans="2:9" x14ac:dyDescent="0.25">
      <c r="B306" s="98">
        <v>2024</v>
      </c>
      <c r="C306" s="98" t="s">
        <v>8</v>
      </c>
      <c r="D306" s="98" t="s">
        <v>21</v>
      </c>
      <c r="E306" s="98" t="s">
        <v>12</v>
      </c>
      <c r="F306" s="98" t="s">
        <v>46</v>
      </c>
      <c r="G306" s="98" t="s">
        <v>17</v>
      </c>
      <c r="H306" s="98" t="s">
        <v>97</v>
      </c>
      <c r="I306" s="116">
        <v>0.38977046493843603</v>
      </c>
    </row>
    <row r="307" spans="2:9" x14ac:dyDescent="0.25">
      <c r="B307" s="98">
        <v>2024</v>
      </c>
      <c r="C307" s="98" t="s">
        <v>8</v>
      </c>
      <c r="D307" s="98" t="s">
        <v>21</v>
      </c>
      <c r="E307" s="98" t="s">
        <v>12</v>
      </c>
      <c r="F307" s="98" t="s">
        <v>46</v>
      </c>
      <c r="G307" s="98" t="s">
        <v>17</v>
      </c>
      <c r="H307" s="98" t="s">
        <v>98</v>
      </c>
      <c r="I307" s="116">
        <v>1.3842602788116335E-2</v>
      </c>
    </row>
    <row r="308" spans="2:9" x14ac:dyDescent="0.25">
      <c r="B308" s="98">
        <v>2024</v>
      </c>
      <c r="C308" s="98" t="s">
        <v>8</v>
      </c>
      <c r="D308" s="98" t="s">
        <v>21</v>
      </c>
      <c r="E308" s="98" t="s">
        <v>12</v>
      </c>
      <c r="F308" s="98" t="s">
        <v>46</v>
      </c>
      <c r="G308" s="98" t="s">
        <v>17</v>
      </c>
      <c r="H308" s="98" t="s">
        <v>99</v>
      </c>
      <c r="I308" s="116">
        <v>3.6850363199999997E-4</v>
      </c>
    </row>
    <row r="309" spans="2:9" x14ac:dyDescent="0.25">
      <c r="B309" s="98">
        <v>2024</v>
      </c>
      <c r="C309" s="98" t="s">
        <v>8</v>
      </c>
      <c r="D309" s="98" t="s">
        <v>21</v>
      </c>
      <c r="E309" s="98" t="s">
        <v>12</v>
      </c>
      <c r="F309" s="98" t="s">
        <v>46</v>
      </c>
      <c r="G309" s="98" t="s">
        <v>18</v>
      </c>
      <c r="H309" s="98" t="s">
        <v>101</v>
      </c>
      <c r="I309" s="116">
        <v>8.7656640706666664E-2</v>
      </c>
    </row>
    <row r="310" spans="2:9" x14ac:dyDescent="0.25">
      <c r="B310" s="98">
        <v>2024</v>
      </c>
      <c r="C310" s="98" t="s">
        <v>8</v>
      </c>
      <c r="D310" s="98" t="s">
        <v>21</v>
      </c>
      <c r="E310" s="98" t="s">
        <v>12</v>
      </c>
      <c r="F310" s="98" t="s">
        <v>46</v>
      </c>
      <c r="G310" s="98" t="s">
        <v>18</v>
      </c>
      <c r="H310" s="98" t="s">
        <v>102</v>
      </c>
      <c r="I310" s="116">
        <v>4.7212354523965015E-2</v>
      </c>
    </row>
    <row r="311" spans="2:9" x14ac:dyDescent="0.25">
      <c r="B311" s="98">
        <v>2024</v>
      </c>
      <c r="C311" s="98" t="s">
        <v>8</v>
      </c>
      <c r="D311" s="98" t="s">
        <v>21</v>
      </c>
      <c r="E311" s="98" t="s">
        <v>12</v>
      </c>
      <c r="F311" s="98" t="s">
        <v>46</v>
      </c>
      <c r="G311" s="98" t="s">
        <v>18</v>
      </c>
      <c r="H311" s="98" t="s">
        <v>103</v>
      </c>
      <c r="I311" s="116">
        <v>0.27607636106291999</v>
      </c>
    </row>
    <row r="312" spans="2:9" x14ac:dyDescent="0.25">
      <c r="B312" s="98">
        <v>2024</v>
      </c>
      <c r="C312" s="98" t="s">
        <v>8</v>
      </c>
      <c r="D312" s="98" t="s">
        <v>21</v>
      </c>
      <c r="E312" s="98" t="s">
        <v>12</v>
      </c>
      <c r="F312" s="98" t="s">
        <v>46</v>
      </c>
      <c r="G312" s="98" t="s">
        <v>18</v>
      </c>
      <c r="H312" s="98" t="s">
        <v>104</v>
      </c>
      <c r="I312" s="116">
        <v>6.0146600000000001E-2</v>
      </c>
    </row>
    <row r="313" spans="2:9" x14ac:dyDescent="0.25">
      <c r="B313" s="98">
        <v>2024</v>
      </c>
      <c r="C313" s="98" t="s">
        <v>8</v>
      </c>
      <c r="D313" s="98" t="s">
        <v>21</v>
      </c>
      <c r="E313" s="98" t="s">
        <v>12</v>
      </c>
      <c r="F313" s="98" t="s">
        <v>46</v>
      </c>
      <c r="G313" s="98" t="s">
        <v>19</v>
      </c>
      <c r="H313" s="98" t="s">
        <v>106</v>
      </c>
      <c r="I313" s="116">
        <v>9.7071640262143002E-2</v>
      </c>
    </row>
    <row r="314" spans="2:9" x14ac:dyDescent="0.25">
      <c r="B314" s="98">
        <v>2024</v>
      </c>
      <c r="C314" s="98" t="s">
        <v>8</v>
      </c>
      <c r="D314" s="98" t="s">
        <v>21</v>
      </c>
      <c r="E314" s="98" t="s">
        <v>12</v>
      </c>
      <c r="F314" s="98" t="s">
        <v>46</v>
      </c>
      <c r="G314" s="98" t="s">
        <v>19</v>
      </c>
      <c r="H314" s="98" t="s">
        <v>107</v>
      </c>
      <c r="I314" s="116">
        <v>6.2841249999999998E-3</v>
      </c>
    </row>
    <row r="315" spans="2:9" x14ac:dyDescent="0.25">
      <c r="B315" s="98">
        <v>2024</v>
      </c>
      <c r="C315" s="98" t="s">
        <v>8</v>
      </c>
      <c r="D315" s="98" t="s">
        <v>21</v>
      </c>
      <c r="E315" s="98" t="s">
        <v>12</v>
      </c>
      <c r="F315" s="98" t="s">
        <v>46</v>
      </c>
      <c r="G315" s="98" t="s">
        <v>19</v>
      </c>
      <c r="H315" s="98" t="s">
        <v>108</v>
      </c>
      <c r="I315" s="116">
        <v>0.14806991960740501</v>
      </c>
    </row>
    <row r="316" spans="2:9" x14ac:dyDescent="0.25">
      <c r="B316" s="98">
        <v>2024</v>
      </c>
      <c r="C316" s="98" t="s">
        <v>8</v>
      </c>
      <c r="D316" s="98" t="s">
        <v>21</v>
      </c>
      <c r="E316" s="98" t="s">
        <v>12</v>
      </c>
      <c r="F316" s="98" t="s">
        <v>46</v>
      </c>
      <c r="G316" s="98" t="s">
        <v>19</v>
      </c>
      <c r="H316" s="98" t="s">
        <v>109</v>
      </c>
      <c r="I316" s="116">
        <v>4.9644216296000007E-2</v>
      </c>
    </row>
    <row r="317" spans="2:9" x14ac:dyDescent="0.25">
      <c r="B317" s="98">
        <v>2024</v>
      </c>
      <c r="C317" s="98" t="s">
        <v>25</v>
      </c>
      <c r="D317" s="98" t="s">
        <v>29</v>
      </c>
      <c r="E317" s="98" t="s">
        <v>12</v>
      </c>
      <c r="F317" s="98" t="s">
        <v>44</v>
      </c>
      <c r="G317" s="98" t="s">
        <v>229</v>
      </c>
      <c r="H317" s="98" t="s">
        <v>70</v>
      </c>
      <c r="I317" s="116">
        <v>5.8452992504700002E-4</v>
      </c>
    </row>
    <row r="318" spans="2:9" x14ac:dyDescent="0.25">
      <c r="B318" s="98">
        <v>2024</v>
      </c>
      <c r="C318" s="98" t="s">
        <v>25</v>
      </c>
      <c r="D318" s="98" t="s">
        <v>29</v>
      </c>
      <c r="E318" s="98" t="s">
        <v>12</v>
      </c>
      <c r="F318" s="98" t="s">
        <v>44</v>
      </c>
      <c r="G318" s="98" t="s">
        <v>230</v>
      </c>
      <c r="H318" s="98" t="s">
        <v>71</v>
      </c>
      <c r="I318" s="116">
        <v>1.2021769332300003E-3</v>
      </c>
    </row>
    <row r="319" spans="2:9" x14ac:dyDescent="0.25">
      <c r="B319" s="98">
        <v>2024</v>
      </c>
      <c r="C319" s="98" t="s">
        <v>25</v>
      </c>
      <c r="D319" s="98" t="s">
        <v>29</v>
      </c>
      <c r="E319" s="98" t="s">
        <v>12</v>
      </c>
      <c r="F319" s="98" t="s">
        <v>44</v>
      </c>
      <c r="G319" s="98" t="s">
        <v>14</v>
      </c>
      <c r="H319" s="98" t="s">
        <v>72</v>
      </c>
      <c r="I319" s="116">
        <v>3.5608249440000002E-4</v>
      </c>
    </row>
    <row r="320" spans="2:9" x14ac:dyDescent="0.25">
      <c r="B320" s="98">
        <v>2024</v>
      </c>
      <c r="C320" s="98" t="s">
        <v>25</v>
      </c>
      <c r="D320" s="98" t="s">
        <v>29</v>
      </c>
      <c r="E320" s="98" t="s">
        <v>12</v>
      </c>
      <c r="F320" s="98" t="s">
        <v>44</v>
      </c>
      <c r="G320" s="98" t="s">
        <v>14</v>
      </c>
      <c r="H320" s="98" t="s">
        <v>73</v>
      </c>
      <c r="I320" s="116">
        <v>2.0386899999999999E-2</v>
      </c>
    </row>
    <row r="321" spans="2:9" x14ac:dyDescent="0.25">
      <c r="B321" s="98">
        <v>2024</v>
      </c>
      <c r="C321" s="98" t="s">
        <v>25</v>
      </c>
      <c r="D321" s="98" t="s">
        <v>29</v>
      </c>
      <c r="E321" s="98" t="s">
        <v>12</v>
      </c>
      <c r="F321" s="98" t="s">
        <v>44</v>
      </c>
      <c r="G321" s="98" t="s">
        <v>14</v>
      </c>
      <c r="H321" s="98" t="s">
        <v>74</v>
      </c>
      <c r="I321" s="116">
        <v>4.0230200000000004E-3</v>
      </c>
    </row>
    <row r="322" spans="2:9" x14ac:dyDescent="0.25">
      <c r="B322" s="98">
        <v>2024</v>
      </c>
      <c r="C322" s="98" t="s">
        <v>25</v>
      </c>
      <c r="D322" s="98" t="s">
        <v>29</v>
      </c>
      <c r="E322" s="98" t="s">
        <v>12</v>
      </c>
      <c r="F322" s="98" t="s">
        <v>44</v>
      </c>
      <c r="G322" s="98" t="s">
        <v>231</v>
      </c>
      <c r="H322" s="98" t="s">
        <v>75</v>
      </c>
      <c r="I322" s="116">
        <v>1.2078348979591837E-2</v>
      </c>
    </row>
    <row r="323" spans="2:9" x14ac:dyDescent="0.25">
      <c r="B323" s="98">
        <v>2024</v>
      </c>
      <c r="C323" s="98" t="s">
        <v>25</v>
      </c>
      <c r="D323" s="98" t="s">
        <v>29</v>
      </c>
      <c r="E323" s="98" t="s">
        <v>12</v>
      </c>
      <c r="F323" s="98" t="s">
        <v>45</v>
      </c>
      <c r="G323" s="98" t="s">
        <v>11</v>
      </c>
      <c r="H323" s="98" t="s">
        <v>110</v>
      </c>
      <c r="I323" s="116">
        <v>1.7187500000000001E-5</v>
      </c>
    </row>
    <row r="324" spans="2:9" x14ac:dyDescent="0.25">
      <c r="B324" s="98">
        <v>2024</v>
      </c>
      <c r="C324" s="98" t="s">
        <v>25</v>
      </c>
      <c r="D324" s="98" t="s">
        <v>29</v>
      </c>
      <c r="E324" s="98" t="s">
        <v>12</v>
      </c>
      <c r="F324" s="98" t="s">
        <v>45</v>
      </c>
      <c r="G324" s="98" t="s">
        <v>11</v>
      </c>
      <c r="H324" s="98" t="s">
        <v>76</v>
      </c>
      <c r="I324" s="116">
        <v>9.9495656399999996E-5</v>
      </c>
    </row>
    <row r="325" spans="2:9" x14ac:dyDescent="0.25">
      <c r="B325" s="98">
        <v>2024</v>
      </c>
      <c r="C325" s="98" t="s">
        <v>25</v>
      </c>
      <c r="D325" s="98" t="s">
        <v>29</v>
      </c>
      <c r="E325" s="98" t="s">
        <v>12</v>
      </c>
      <c r="F325" s="98" t="s">
        <v>45</v>
      </c>
      <c r="G325" s="98" t="s">
        <v>11</v>
      </c>
      <c r="H325" s="98" t="s">
        <v>78</v>
      </c>
      <c r="I325" s="116">
        <v>2.55E-5</v>
      </c>
    </row>
    <row r="326" spans="2:9" x14ac:dyDescent="0.25">
      <c r="B326" s="98">
        <v>2024</v>
      </c>
      <c r="C326" s="98" t="s">
        <v>25</v>
      </c>
      <c r="D326" s="98" t="s">
        <v>29</v>
      </c>
      <c r="E326" s="98" t="s">
        <v>12</v>
      </c>
      <c r="F326" s="98" t="s">
        <v>45</v>
      </c>
      <c r="G326" s="98" t="s">
        <v>11</v>
      </c>
      <c r="H326" s="98" t="s">
        <v>80</v>
      </c>
      <c r="I326" s="116">
        <v>4.4683250000000004E-3</v>
      </c>
    </row>
    <row r="327" spans="2:9" x14ac:dyDescent="0.25">
      <c r="B327" s="98">
        <v>2024</v>
      </c>
      <c r="C327" s="98" t="s">
        <v>25</v>
      </c>
      <c r="D327" s="98" t="s">
        <v>29</v>
      </c>
      <c r="E327" s="98" t="s">
        <v>12</v>
      </c>
      <c r="F327" s="98" t="s">
        <v>45</v>
      </c>
      <c r="G327" s="98" t="s">
        <v>11</v>
      </c>
      <c r="H327" s="98" t="s">
        <v>81</v>
      </c>
      <c r="I327" s="116">
        <v>4.1000000000000003E-3</v>
      </c>
    </row>
    <row r="328" spans="2:9" x14ac:dyDescent="0.25">
      <c r="B328" s="98">
        <v>2024</v>
      </c>
      <c r="C328" s="98" t="s">
        <v>25</v>
      </c>
      <c r="D328" s="98" t="s">
        <v>29</v>
      </c>
      <c r="E328" s="98" t="s">
        <v>12</v>
      </c>
      <c r="F328" s="98" t="s">
        <v>45</v>
      </c>
      <c r="G328" s="98" t="s">
        <v>232</v>
      </c>
      <c r="H328" s="98" t="s">
        <v>84</v>
      </c>
      <c r="I328" s="116">
        <v>9.9699200000000014E-7</v>
      </c>
    </row>
    <row r="329" spans="2:9" x14ac:dyDescent="0.25">
      <c r="B329" s="98">
        <v>2024</v>
      </c>
      <c r="C329" s="98" t="s">
        <v>25</v>
      </c>
      <c r="D329" s="98" t="s">
        <v>29</v>
      </c>
      <c r="E329" s="98" t="s">
        <v>12</v>
      </c>
      <c r="F329" s="98" t="s">
        <v>45</v>
      </c>
      <c r="G329" s="98" t="s">
        <v>13</v>
      </c>
      <c r="H329" s="98" t="s">
        <v>85</v>
      </c>
      <c r="I329" s="116">
        <v>2.1906399999999999E-2</v>
      </c>
    </row>
    <row r="330" spans="2:9" x14ac:dyDescent="0.25">
      <c r="B330" s="98">
        <v>2024</v>
      </c>
      <c r="C330" s="98" t="s">
        <v>25</v>
      </c>
      <c r="D330" s="98" t="s">
        <v>29</v>
      </c>
      <c r="E330" s="98" t="s">
        <v>12</v>
      </c>
      <c r="F330" s="98" t="s">
        <v>45</v>
      </c>
      <c r="G330" s="98" t="s">
        <v>15</v>
      </c>
      <c r="H330" s="98" t="s">
        <v>87</v>
      </c>
      <c r="I330" s="116">
        <v>4.3420311603162794E-2</v>
      </c>
    </row>
    <row r="331" spans="2:9" x14ac:dyDescent="0.25">
      <c r="B331" s="98">
        <v>2024</v>
      </c>
      <c r="C331" s="98" t="s">
        <v>25</v>
      </c>
      <c r="D331" s="98" t="s">
        <v>29</v>
      </c>
      <c r="E331" s="98" t="s">
        <v>12</v>
      </c>
      <c r="F331" s="98" t="s">
        <v>45</v>
      </c>
      <c r="G331" s="98" t="s">
        <v>16</v>
      </c>
      <c r="H331" s="98" t="s">
        <v>88</v>
      </c>
      <c r="I331" s="116">
        <v>6.0900000000000003E-5</v>
      </c>
    </row>
    <row r="332" spans="2:9" x14ac:dyDescent="0.25">
      <c r="B332" s="98">
        <v>2024</v>
      </c>
      <c r="C332" s="98" t="s">
        <v>25</v>
      </c>
      <c r="D332" s="98" t="s">
        <v>29</v>
      </c>
      <c r="E332" s="98" t="s">
        <v>12</v>
      </c>
      <c r="F332" s="98" t="s">
        <v>45</v>
      </c>
      <c r="G332" s="98" t="s">
        <v>16</v>
      </c>
      <c r="H332" s="98" t="s">
        <v>89</v>
      </c>
      <c r="I332" s="116">
        <v>3.2588000000000002E-4</v>
      </c>
    </row>
    <row r="333" spans="2:9" x14ac:dyDescent="0.25">
      <c r="B333" s="98">
        <v>2024</v>
      </c>
      <c r="C333" s="98" t="s">
        <v>25</v>
      </c>
      <c r="D333" s="98" t="s">
        <v>29</v>
      </c>
      <c r="E333" s="98" t="s">
        <v>12</v>
      </c>
      <c r="F333" s="98" t="s">
        <v>45</v>
      </c>
      <c r="G333" s="98" t="s">
        <v>16</v>
      </c>
      <c r="H333" s="98" t="s">
        <v>90</v>
      </c>
      <c r="I333" s="116">
        <v>2.31E-4</v>
      </c>
    </row>
    <row r="334" spans="2:9" x14ac:dyDescent="0.25">
      <c r="B334" s="98">
        <v>2024</v>
      </c>
      <c r="C334" s="98" t="s">
        <v>25</v>
      </c>
      <c r="D334" s="98" t="s">
        <v>29</v>
      </c>
      <c r="E334" s="98" t="s">
        <v>12</v>
      </c>
      <c r="F334" s="98" t="s">
        <v>45</v>
      </c>
      <c r="G334" s="98" t="s">
        <v>16</v>
      </c>
      <c r="H334" s="98" t="s">
        <v>91</v>
      </c>
      <c r="I334" s="116">
        <v>5.3893750000000001E-3</v>
      </c>
    </row>
    <row r="335" spans="2:9" x14ac:dyDescent="0.25">
      <c r="B335" s="98">
        <v>2024</v>
      </c>
      <c r="C335" s="98" t="s">
        <v>25</v>
      </c>
      <c r="D335" s="98" t="s">
        <v>29</v>
      </c>
      <c r="E335" s="98" t="s">
        <v>12</v>
      </c>
      <c r="F335" s="98" t="s">
        <v>45</v>
      </c>
      <c r="G335" s="98" t="s">
        <v>16</v>
      </c>
      <c r="H335" s="98" t="s">
        <v>92</v>
      </c>
      <c r="I335" s="116">
        <v>8.3717399999999997E-2</v>
      </c>
    </row>
    <row r="336" spans="2:9" x14ac:dyDescent="0.25">
      <c r="B336" s="98">
        <v>2024</v>
      </c>
      <c r="C336" s="98" t="s">
        <v>25</v>
      </c>
      <c r="D336" s="98" t="s">
        <v>29</v>
      </c>
      <c r="E336" s="98" t="s">
        <v>12</v>
      </c>
      <c r="F336" s="98" t="s">
        <v>45</v>
      </c>
      <c r="G336" s="98" t="s">
        <v>24</v>
      </c>
      <c r="H336" s="98" t="s">
        <v>112</v>
      </c>
      <c r="I336" s="116">
        <v>1.4258486759999999E-2</v>
      </c>
    </row>
    <row r="337" spans="2:9" x14ac:dyDescent="0.25">
      <c r="B337" s="98">
        <v>2024</v>
      </c>
      <c r="C337" s="98" t="s">
        <v>25</v>
      </c>
      <c r="D337" s="98" t="s">
        <v>29</v>
      </c>
      <c r="E337" s="98" t="s">
        <v>12</v>
      </c>
      <c r="F337" s="98" t="s">
        <v>46</v>
      </c>
      <c r="G337" s="98" t="s">
        <v>11</v>
      </c>
      <c r="H337" s="98" t="s">
        <v>93</v>
      </c>
      <c r="I337" s="116">
        <v>2.4940791596880001E-2</v>
      </c>
    </row>
    <row r="338" spans="2:9" x14ac:dyDescent="0.25">
      <c r="B338" s="98">
        <v>2024</v>
      </c>
      <c r="C338" s="98" t="s">
        <v>25</v>
      </c>
      <c r="D338" s="98" t="s">
        <v>29</v>
      </c>
      <c r="E338" s="98" t="s">
        <v>12</v>
      </c>
      <c r="F338" s="98" t="s">
        <v>46</v>
      </c>
      <c r="G338" s="98" t="s">
        <v>233</v>
      </c>
      <c r="H338" s="98" t="s">
        <v>94</v>
      </c>
      <c r="I338" s="116">
        <v>6.15968577E-2</v>
      </c>
    </row>
    <row r="339" spans="2:9" x14ac:dyDescent="0.25">
      <c r="B339" s="98">
        <v>2024</v>
      </c>
      <c r="C339" s="98" t="s">
        <v>25</v>
      </c>
      <c r="D339" s="98" t="s">
        <v>29</v>
      </c>
      <c r="E339" s="98" t="s">
        <v>12</v>
      </c>
      <c r="F339" s="98" t="s">
        <v>46</v>
      </c>
      <c r="G339" s="98" t="s">
        <v>17</v>
      </c>
      <c r="H339" s="98" t="s">
        <v>95</v>
      </c>
      <c r="I339" s="116">
        <v>1.0718556054418984</v>
      </c>
    </row>
    <row r="340" spans="2:9" x14ac:dyDescent="0.25">
      <c r="B340" s="98">
        <v>2024</v>
      </c>
      <c r="C340" s="98" t="s">
        <v>25</v>
      </c>
      <c r="D340" s="98" t="s">
        <v>29</v>
      </c>
      <c r="E340" s="98" t="s">
        <v>12</v>
      </c>
      <c r="F340" s="98" t="s">
        <v>46</v>
      </c>
      <c r="G340" s="98" t="s">
        <v>17</v>
      </c>
      <c r="H340" s="98" t="s">
        <v>96</v>
      </c>
      <c r="I340" s="116">
        <v>1.732E-3</v>
      </c>
    </row>
    <row r="341" spans="2:9" x14ac:dyDescent="0.25">
      <c r="B341" s="98">
        <v>2024</v>
      </c>
      <c r="C341" s="98" t="s">
        <v>25</v>
      </c>
      <c r="D341" s="98" t="s">
        <v>29</v>
      </c>
      <c r="E341" s="98" t="s">
        <v>12</v>
      </c>
      <c r="F341" s="98" t="s">
        <v>46</v>
      </c>
      <c r="G341" s="98" t="s">
        <v>17</v>
      </c>
      <c r="H341" s="98" t="s">
        <v>97</v>
      </c>
      <c r="I341" s="116">
        <v>6.1753795395875971E-2</v>
      </c>
    </row>
    <row r="342" spans="2:9" x14ac:dyDescent="0.25">
      <c r="B342" s="98">
        <v>2024</v>
      </c>
      <c r="C342" s="98" t="s">
        <v>25</v>
      </c>
      <c r="D342" s="98" t="s">
        <v>29</v>
      </c>
      <c r="E342" s="98" t="s">
        <v>12</v>
      </c>
      <c r="F342" s="98" t="s">
        <v>46</v>
      </c>
      <c r="G342" s="98" t="s">
        <v>18</v>
      </c>
      <c r="H342" s="98" t="s">
        <v>101</v>
      </c>
      <c r="I342" s="116">
        <v>9.1115600000000005E-2</v>
      </c>
    </row>
    <row r="343" spans="2:9" x14ac:dyDescent="0.25">
      <c r="B343" s="98">
        <v>2024</v>
      </c>
      <c r="C343" s="98" t="s">
        <v>25</v>
      </c>
      <c r="D343" s="98" t="s">
        <v>29</v>
      </c>
      <c r="E343" s="98" t="s">
        <v>12</v>
      </c>
      <c r="F343" s="98" t="s">
        <v>46</v>
      </c>
      <c r="G343" s="98" t="s">
        <v>18</v>
      </c>
      <c r="H343" s="98" t="s">
        <v>102</v>
      </c>
      <c r="I343" s="116">
        <v>7.6276710299999995E-2</v>
      </c>
    </row>
    <row r="344" spans="2:9" x14ac:dyDescent="0.25">
      <c r="B344" s="98">
        <v>2024</v>
      </c>
      <c r="C344" s="98" t="s">
        <v>25</v>
      </c>
      <c r="D344" s="98" t="s">
        <v>29</v>
      </c>
      <c r="E344" s="98" t="s">
        <v>12</v>
      </c>
      <c r="F344" s="98" t="s">
        <v>46</v>
      </c>
      <c r="G344" s="98" t="s">
        <v>18</v>
      </c>
      <c r="H344" s="98" t="s">
        <v>103</v>
      </c>
      <c r="I344" s="116">
        <v>0.10317386955366402</v>
      </c>
    </row>
    <row r="345" spans="2:9" x14ac:dyDescent="0.25">
      <c r="B345" s="98">
        <v>2024</v>
      </c>
      <c r="C345" s="98" t="s">
        <v>25</v>
      </c>
      <c r="D345" s="98" t="s">
        <v>29</v>
      </c>
      <c r="E345" s="98" t="s">
        <v>12</v>
      </c>
      <c r="F345" s="98" t="s">
        <v>46</v>
      </c>
      <c r="G345" s="98" t="s">
        <v>18</v>
      </c>
      <c r="H345" s="98" t="s">
        <v>104</v>
      </c>
      <c r="I345" s="116">
        <v>3.9254120000000003E-2</v>
      </c>
    </row>
    <row r="346" spans="2:9" x14ac:dyDescent="0.25">
      <c r="B346" s="98">
        <v>2024</v>
      </c>
      <c r="C346" s="98" t="s">
        <v>25</v>
      </c>
      <c r="D346" s="98" t="s">
        <v>29</v>
      </c>
      <c r="E346" s="98" t="s">
        <v>12</v>
      </c>
      <c r="F346" s="98" t="s">
        <v>46</v>
      </c>
      <c r="G346" s="98" t="s">
        <v>18</v>
      </c>
      <c r="H346" s="98" t="s">
        <v>111</v>
      </c>
      <c r="I346" s="116">
        <v>8.5000000000000006E-5</v>
      </c>
    </row>
    <row r="347" spans="2:9" x14ac:dyDescent="0.25">
      <c r="B347" s="98">
        <v>2024</v>
      </c>
      <c r="C347" s="98" t="s">
        <v>25</v>
      </c>
      <c r="D347" s="98" t="s">
        <v>29</v>
      </c>
      <c r="E347" s="98" t="s">
        <v>12</v>
      </c>
      <c r="F347" s="98" t="s">
        <v>46</v>
      </c>
      <c r="G347" s="98" t="s">
        <v>19</v>
      </c>
      <c r="H347" s="98" t="s">
        <v>106</v>
      </c>
      <c r="I347" s="116">
        <v>0.97600580160191563</v>
      </c>
    </row>
    <row r="348" spans="2:9" x14ac:dyDescent="0.25">
      <c r="B348" s="98">
        <v>2024</v>
      </c>
      <c r="C348" s="98" t="s">
        <v>25</v>
      </c>
      <c r="D348" s="98" t="s">
        <v>29</v>
      </c>
      <c r="E348" s="98" t="s">
        <v>12</v>
      </c>
      <c r="F348" s="98" t="s">
        <v>46</v>
      </c>
      <c r="G348" s="98" t="s">
        <v>19</v>
      </c>
      <c r="H348" s="98" t="s">
        <v>107</v>
      </c>
      <c r="I348" s="116">
        <v>1.0975982939593301</v>
      </c>
    </row>
    <row r="349" spans="2:9" x14ac:dyDescent="0.25">
      <c r="B349" s="98">
        <v>2024</v>
      </c>
      <c r="C349" s="98" t="s">
        <v>25</v>
      </c>
      <c r="D349" s="98" t="s">
        <v>29</v>
      </c>
      <c r="E349" s="98" t="s">
        <v>12</v>
      </c>
      <c r="F349" s="98" t="s">
        <v>46</v>
      </c>
      <c r="G349" s="98" t="s">
        <v>19</v>
      </c>
      <c r="H349" s="98" t="s">
        <v>108</v>
      </c>
      <c r="I349" s="116">
        <v>1.0608340504440001E-2</v>
      </c>
    </row>
    <row r="350" spans="2:9" x14ac:dyDescent="0.25">
      <c r="B350" s="98">
        <v>2024</v>
      </c>
      <c r="C350" s="98" t="s">
        <v>25</v>
      </c>
      <c r="D350" s="98" t="s">
        <v>29</v>
      </c>
      <c r="E350" s="98" t="s">
        <v>12</v>
      </c>
      <c r="F350" s="98" t="s">
        <v>46</v>
      </c>
      <c r="G350" s="98" t="s">
        <v>19</v>
      </c>
      <c r="H350" s="98" t="s">
        <v>109</v>
      </c>
      <c r="I350" s="116">
        <v>5.2495149050549458E-2</v>
      </c>
    </row>
    <row r="351" spans="2:9" x14ac:dyDescent="0.25">
      <c r="B351" s="98">
        <v>2024</v>
      </c>
      <c r="C351" s="98" t="s">
        <v>25</v>
      </c>
      <c r="D351" s="98" t="s">
        <v>29</v>
      </c>
      <c r="E351" s="98" t="s">
        <v>10</v>
      </c>
      <c r="F351" s="98" t="s">
        <v>44</v>
      </c>
      <c r="G351" s="98" t="s">
        <v>229</v>
      </c>
      <c r="H351" s="98" t="s">
        <v>70</v>
      </c>
      <c r="I351" s="116">
        <v>4.5237903799447447E-3</v>
      </c>
    </row>
    <row r="352" spans="2:9" x14ac:dyDescent="0.25">
      <c r="B352" s="98">
        <v>2024</v>
      </c>
      <c r="C352" s="98" t="s">
        <v>25</v>
      </c>
      <c r="D352" s="98" t="s">
        <v>29</v>
      </c>
      <c r="E352" s="98" t="s">
        <v>10</v>
      </c>
      <c r="F352" s="98" t="s">
        <v>44</v>
      </c>
      <c r="G352" s="98" t="s">
        <v>230</v>
      </c>
      <c r="H352" s="98" t="s">
        <v>71</v>
      </c>
      <c r="I352" s="116">
        <v>1.2587999680620002E-2</v>
      </c>
    </row>
    <row r="353" spans="2:9" x14ac:dyDescent="0.25">
      <c r="B353" s="98">
        <v>2024</v>
      </c>
      <c r="C353" s="98" t="s">
        <v>25</v>
      </c>
      <c r="D353" s="98" t="s">
        <v>29</v>
      </c>
      <c r="E353" s="98" t="s">
        <v>10</v>
      </c>
      <c r="F353" s="98" t="s">
        <v>44</v>
      </c>
      <c r="G353" s="98" t="s">
        <v>14</v>
      </c>
      <c r="H353" s="98" t="s">
        <v>72</v>
      </c>
      <c r="I353" s="116">
        <v>1.0367658829800001E-3</v>
      </c>
    </row>
    <row r="354" spans="2:9" x14ac:dyDescent="0.25">
      <c r="B354" s="98">
        <v>2024</v>
      </c>
      <c r="C354" s="98" t="s">
        <v>25</v>
      </c>
      <c r="D354" s="98" t="s">
        <v>29</v>
      </c>
      <c r="E354" s="98" t="s">
        <v>10</v>
      </c>
      <c r="F354" s="98" t="s">
        <v>44</v>
      </c>
      <c r="G354" s="98" t="s">
        <v>14</v>
      </c>
      <c r="H354" s="98" t="s">
        <v>73</v>
      </c>
      <c r="I354" s="116">
        <v>0.18147897499999999</v>
      </c>
    </row>
    <row r="355" spans="2:9" x14ac:dyDescent="0.25">
      <c r="B355" s="98">
        <v>2024</v>
      </c>
      <c r="C355" s="98" t="s">
        <v>25</v>
      </c>
      <c r="D355" s="98" t="s">
        <v>29</v>
      </c>
      <c r="E355" s="98" t="s">
        <v>10</v>
      </c>
      <c r="F355" s="98" t="s">
        <v>44</v>
      </c>
      <c r="G355" s="98" t="s">
        <v>14</v>
      </c>
      <c r="H355" s="98" t="s">
        <v>74</v>
      </c>
      <c r="I355" s="116">
        <v>9.5707780000000006E-2</v>
      </c>
    </row>
    <row r="356" spans="2:9" x14ac:dyDescent="0.25">
      <c r="B356" s="98">
        <v>2024</v>
      </c>
      <c r="C356" s="98" t="s">
        <v>25</v>
      </c>
      <c r="D356" s="98" t="s">
        <v>29</v>
      </c>
      <c r="E356" s="98" t="s">
        <v>10</v>
      </c>
      <c r="F356" s="98" t="s">
        <v>44</v>
      </c>
      <c r="G356" s="98" t="s">
        <v>231</v>
      </c>
      <c r="H356" s="98" t="s">
        <v>75</v>
      </c>
      <c r="I356" s="116">
        <v>8.5616994897959181E-2</v>
      </c>
    </row>
    <row r="357" spans="2:9" x14ac:dyDescent="0.25">
      <c r="B357" s="98">
        <v>2024</v>
      </c>
      <c r="C357" s="98" t="s">
        <v>25</v>
      </c>
      <c r="D357" s="98" t="s">
        <v>29</v>
      </c>
      <c r="E357" s="98" t="s">
        <v>10</v>
      </c>
      <c r="F357" s="98" t="s">
        <v>45</v>
      </c>
      <c r="G357" s="98" t="s">
        <v>11</v>
      </c>
      <c r="H357" s="98" t="s">
        <v>110</v>
      </c>
      <c r="I357" s="116">
        <v>6.2273750000000003E-5</v>
      </c>
    </row>
    <row r="358" spans="2:9" x14ac:dyDescent="0.25">
      <c r="B358" s="98">
        <v>2024</v>
      </c>
      <c r="C358" s="98" t="s">
        <v>25</v>
      </c>
      <c r="D358" s="98" t="s">
        <v>29</v>
      </c>
      <c r="E358" s="98" t="s">
        <v>10</v>
      </c>
      <c r="F358" s="98" t="s">
        <v>45</v>
      </c>
      <c r="G358" s="98" t="s">
        <v>11</v>
      </c>
      <c r="H358" s="98" t="s">
        <v>76</v>
      </c>
      <c r="I358" s="116">
        <v>6.5516083079999999E-4</v>
      </c>
    </row>
    <row r="359" spans="2:9" x14ac:dyDescent="0.25">
      <c r="B359" s="98">
        <v>2024</v>
      </c>
      <c r="C359" s="98" t="s">
        <v>25</v>
      </c>
      <c r="D359" s="98" t="s">
        <v>29</v>
      </c>
      <c r="E359" s="98" t="s">
        <v>10</v>
      </c>
      <c r="F359" s="98" t="s">
        <v>45</v>
      </c>
      <c r="G359" s="98" t="s">
        <v>11</v>
      </c>
      <c r="H359" s="98" t="s">
        <v>78</v>
      </c>
      <c r="I359" s="116">
        <v>1.9808400000000001E-4</v>
      </c>
    </row>
    <row r="360" spans="2:9" x14ac:dyDescent="0.25">
      <c r="B360" s="98">
        <v>2024</v>
      </c>
      <c r="C360" s="98" t="s">
        <v>25</v>
      </c>
      <c r="D360" s="98" t="s">
        <v>29</v>
      </c>
      <c r="E360" s="98" t="s">
        <v>10</v>
      </c>
      <c r="F360" s="98" t="s">
        <v>45</v>
      </c>
      <c r="G360" s="98" t="s">
        <v>11</v>
      </c>
      <c r="H360" s="98" t="s">
        <v>80</v>
      </c>
      <c r="I360" s="116">
        <v>9.9680299999999999E-2</v>
      </c>
    </row>
    <row r="361" spans="2:9" x14ac:dyDescent="0.25">
      <c r="B361" s="98">
        <v>2024</v>
      </c>
      <c r="C361" s="98" t="s">
        <v>25</v>
      </c>
      <c r="D361" s="98" t="s">
        <v>29</v>
      </c>
      <c r="E361" s="98" t="s">
        <v>10</v>
      </c>
      <c r="F361" s="98" t="s">
        <v>45</v>
      </c>
      <c r="G361" s="98" t="s">
        <v>11</v>
      </c>
      <c r="H361" s="98" t="s">
        <v>81</v>
      </c>
      <c r="I361" s="116">
        <v>1.75E-3</v>
      </c>
    </row>
    <row r="362" spans="2:9" x14ac:dyDescent="0.25">
      <c r="B362" s="98">
        <v>2024</v>
      </c>
      <c r="C362" s="98" t="s">
        <v>25</v>
      </c>
      <c r="D362" s="98" t="s">
        <v>29</v>
      </c>
      <c r="E362" s="98" t="s">
        <v>10</v>
      </c>
      <c r="F362" s="98" t="s">
        <v>45</v>
      </c>
      <c r="G362" s="98" t="s">
        <v>232</v>
      </c>
      <c r="H362" s="98" t="s">
        <v>82</v>
      </c>
      <c r="I362" s="116">
        <v>1.70023188E-5</v>
      </c>
    </row>
    <row r="363" spans="2:9" x14ac:dyDescent="0.25">
      <c r="B363" s="98">
        <v>2024</v>
      </c>
      <c r="C363" s="98" t="s">
        <v>25</v>
      </c>
      <c r="D363" s="98" t="s">
        <v>29</v>
      </c>
      <c r="E363" s="98" t="s">
        <v>10</v>
      </c>
      <c r="F363" s="98" t="s">
        <v>45</v>
      </c>
      <c r="G363" s="98" t="s">
        <v>13</v>
      </c>
      <c r="H363" s="98" t="s">
        <v>85</v>
      </c>
      <c r="I363" s="116">
        <v>0.31753599999999998</v>
      </c>
    </row>
    <row r="364" spans="2:9" x14ac:dyDescent="0.25">
      <c r="B364" s="98">
        <v>2024</v>
      </c>
      <c r="C364" s="98" t="s">
        <v>25</v>
      </c>
      <c r="D364" s="98" t="s">
        <v>29</v>
      </c>
      <c r="E364" s="98" t="s">
        <v>10</v>
      </c>
      <c r="F364" s="98" t="s">
        <v>45</v>
      </c>
      <c r="G364" s="98" t="s">
        <v>13</v>
      </c>
      <c r="H364" s="98" t="s">
        <v>86</v>
      </c>
      <c r="I364" s="116">
        <v>2.1375000000000001E-5</v>
      </c>
    </row>
    <row r="365" spans="2:9" x14ac:dyDescent="0.25">
      <c r="B365" s="98">
        <v>2024</v>
      </c>
      <c r="C365" s="98" t="s">
        <v>25</v>
      </c>
      <c r="D365" s="98" t="s">
        <v>29</v>
      </c>
      <c r="E365" s="98" t="s">
        <v>10</v>
      </c>
      <c r="F365" s="98" t="s">
        <v>45</v>
      </c>
      <c r="G365" s="98" t="s">
        <v>15</v>
      </c>
      <c r="H365" s="98" t="s">
        <v>87</v>
      </c>
      <c r="I365" s="116">
        <v>0.50902139942913993</v>
      </c>
    </row>
    <row r="366" spans="2:9" x14ac:dyDescent="0.25">
      <c r="B366" s="98">
        <v>2024</v>
      </c>
      <c r="C366" s="98" t="s">
        <v>25</v>
      </c>
      <c r="D366" s="98" t="s">
        <v>29</v>
      </c>
      <c r="E366" s="98" t="s">
        <v>10</v>
      </c>
      <c r="F366" s="98" t="s">
        <v>45</v>
      </c>
      <c r="G366" s="98" t="s">
        <v>16</v>
      </c>
      <c r="H366" s="98" t="s">
        <v>88</v>
      </c>
      <c r="I366" s="116">
        <v>1.65E-4</v>
      </c>
    </row>
    <row r="367" spans="2:9" x14ac:dyDescent="0.25">
      <c r="B367" s="98">
        <v>2024</v>
      </c>
      <c r="C367" s="98" t="s">
        <v>25</v>
      </c>
      <c r="D367" s="98" t="s">
        <v>29</v>
      </c>
      <c r="E367" s="98" t="s">
        <v>10</v>
      </c>
      <c r="F367" s="98" t="s">
        <v>45</v>
      </c>
      <c r="G367" s="98" t="s">
        <v>16</v>
      </c>
      <c r="H367" s="98" t="s">
        <v>89</v>
      </c>
      <c r="I367" s="116">
        <v>1.2737200000000001E-3</v>
      </c>
    </row>
    <row r="368" spans="2:9" x14ac:dyDescent="0.25">
      <c r="B368" s="98">
        <v>2024</v>
      </c>
      <c r="C368" s="98" t="s">
        <v>25</v>
      </c>
      <c r="D368" s="98" t="s">
        <v>29</v>
      </c>
      <c r="E368" s="98" t="s">
        <v>10</v>
      </c>
      <c r="F368" s="98" t="s">
        <v>45</v>
      </c>
      <c r="G368" s="98" t="s">
        <v>16</v>
      </c>
      <c r="H368" s="98" t="s">
        <v>90</v>
      </c>
      <c r="I368" s="116">
        <v>5.5000000000000003E-4</v>
      </c>
    </row>
    <row r="369" spans="2:9" x14ac:dyDescent="0.25">
      <c r="B369" s="98">
        <v>2024</v>
      </c>
      <c r="C369" s="98" t="s">
        <v>25</v>
      </c>
      <c r="D369" s="98" t="s">
        <v>29</v>
      </c>
      <c r="E369" s="98" t="s">
        <v>10</v>
      </c>
      <c r="F369" s="98" t="s">
        <v>45</v>
      </c>
      <c r="G369" s="98" t="s">
        <v>16</v>
      </c>
      <c r="H369" s="98" t="s">
        <v>91</v>
      </c>
      <c r="I369" s="116">
        <v>9.3871565000000004E-2</v>
      </c>
    </row>
    <row r="370" spans="2:9" x14ac:dyDescent="0.25">
      <c r="B370" s="98">
        <v>2024</v>
      </c>
      <c r="C370" s="98" t="s">
        <v>25</v>
      </c>
      <c r="D370" s="98" t="s">
        <v>29</v>
      </c>
      <c r="E370" s="98" t="s">
        <v>10</v>
      </c>
      <c r="F370" s="98" t="s">
        <v>45</v>
      </c>
      <c r="G370" s="98" t="s">
        <v>16</v>
      </c>
      <c r="H370" s="98" t="s">
        <v>92</v>
      </c>
      <c r="I370" s="116">
        <v>1.00820073</v>
      </c>
    </row>
    <row r="371" spans="2:9" x14ac:dyDescent="0.25">
      <c r="B371" s="98">
        <v>2024</v>
      </c>
      <c r="C371" s="98" t="s">
        <v>25</v>
      </c>
      <c r="D371" s="98" t="s">
        <v>29</v>
      </c>
      <c r="E371" s="98" t="s">
        <v>10</v>
      </c>
      <c r="F371" s="98" t="s">
        <v>45</v>
      </c>
      <c r="G371" s="98" t="s">
        <v>24</v>
      </c>
      <c r="H371" s="98" t="s">
        <v>112</v>
      </c>
      <c r="I371" s="116">
        <v>0.12438784326000001</v>
      </c>
    </row>
    <row r="372" spans="2:9" x14ac:dyDescent="0.25">
      <c r="B372" s="98">
        <v>2024</v>
      </c>
      <c r="C372" s="98" t="s">
        <v>25</v>
      </c>
      <c r="D372" s="98" t="s">
        <v>29</v>
      </c>
      <c r="E372" s="98" t="s">
        <v>10</v>
      </c>
      <c r="F372" s="98" t="s">
        <v>46</v>
      </c>
      <c r="G372" s="98" t="s">
        <v>11</v>
      </c>
      <c r="H372" s="98" t="s">
        <v>93</v>
      </c>
      <c r="I372" s="116">
        <v>0.16114321530183998</v>
      </c>
    </row>
    <row r="373" spans="2:9" x14ac:dyDescent="0.25">
      <c r="B373" s="98">
        <v>2024</v>
      </c>
      <c r="C373" s="98" t="s">
        <v>25</v>
      </c>
      <c r="D373" s="98" t="s">
        <v>29</v>
      </c>
      <c r="E373" s="98" t="s">
        <v>10</v>
      </c>
      <c r="F373" s="98" t="s">
        <v>46</v>
      </c>
      <c r="G373" s="98" t="s">
        <v>233</v>
      </c>
      <c r="H373" s="98" t="s">
        <v>94</v>
      </c>
      <c r="I373" s="116">
        <v>0.79527707999999997</v>
      </c>
    </row>
    <row r="374" spans="2:9" x14ac:dyDescent="0.25">
      <c r="B374" s="98">
        <v>2024</v>
      </c>
      <c r="C374" s="98" t="s">
        <v>25</v>
      </c>
      <c r="D374" s="98" t="s">
        <v>29</v>
      </c>
      <c r="E374" s="98" t="s">
        <v>10</v>
      </c>
      <c r="F374" s="98" t="s">
        <v>46</v>
      </c>
      <c r="G374" s="98" t="s">
        <v>17</v>
      </c>
      <c r="H374" s="98" t="s">
        <v>95</v>
      </c>
      <c r="I374" s="116">
        <v>15.085708361585876</v>
      </c>
    </row>
    <row r="375" spans="2:9" x14ac:dyDescent="0.25">
      <c r="B375" s="98">
        <v>2024</v>
      </c>
      <c r="C375" s="98" t="s">
        <v>25</v>
      </c>
      <c r="D375" s="98" t="s">
        <v>29</v>
      </c>
      <c r="E375" s="98" t="s">
        <v>10</v>
      </c>
      <c r="F375" s="98" t="s">
        <v>46</v>
      </c>
      <c r="G375" s="98" t="s">
        <v>17</v>
      </c>
      <c r="H375" s="98" t="s">
        <v>96</v>
      </c>
      <c r="I375" s="116">
        <v>8.3395800000000006E-2</v>
      </c>
    </row>
    <row r="376" spans="2:9" x14ac:dyDescent="0.25">
      <c r="B376" s="98">
        <v>2024</v>
      </c>
      <c r="C376" s="98" t="s">
        <v>25</v>
      </c>
      <c r="D376" s="98" t="s">
        <v>29</v>
      </c>
      <c r="E376" s="98" t="s">
        <v>10</v>
      </c>
      <c r="F376" s="98" t="s">
        <v>46</v>
      </c>
      <c r="G376" s="98" t="s">
        <v>17</v>
      </c>
      <c r="H376" s="98" t="s">
        <v>97</v>
      </c>
      <c r="I376" s="116">
        <v>0.90309719979739977</v>
      </c>
    </row>
    <row r="377" spans="2:9" x14ac:dyDescent="0.25">
      <c r="B377" s="98">
        <v>2024</v>
      </c>
      <c r="C377" s="98" t="s">
        <v>25</v>
      </c>
      <c r="D377" s="98" t="s">
        <v>29</v>
      </c>
      <c r="E377" s="98" t="s">
        <v>10</v>
      </c>
      <c r="F377" s="98" t="s">
        <v>46</v>
      </c>
      <c r="G377" s="98" t="s">
        <v>18</v>
      </c>
      <c r="H377" s="98" t="s">
        <v>101</v>
      </c>
      <c r="I377" s="116">
        <v>1.41736059328</v>
      </c>
    </row>
    <row r="378" spans="2:9" x14ac:dyDescent="0.25">
      <c r="B378" s="98">
        <v>2024</v>
      </c>
      <c r="C378" s="98" t="s">
        <v>25</v>
      </c>
      <c r="D378" s="98" t="s">
        <v>29</v>
      </c>
      <c r="E378" s="98" t="s">
        <v>10</v>
      </c>
      <c r="F378" s="98" t="s">
        <v>46</v>
      </c>
      <c r="G378" s="98" t="s">
        <v>18</v>
      </c>
      <c r="H378" s="98" t="s">
        <v>102</v>
      </c>
      <c r="I378" s="116">
        <v>0.49735494400000002</v>
      </c>
    </row>
    <row r="379" spans="2:9" x14ac:dyDescent="0.25">
      <c r="B379" s="98">
        <v>2024</v>
      </c>
      <c r="C379" s="98" t="s">
        <v>25</v>
      </c>
      <c r="D379" s="98" t="s">
        <v>29</v>
      </c>
      <c r="E379" s="98" t="s">
        <v>10</v>
      </c>
      <c r="F379" s="98" t="s">
        <v>46</v>
      </c>
      <c r="G379" s="98" t="s">
        <v>18</v>
      </c>
      <c r="H379" s="98" t="s">
        <v>103</v>
      </c>
      <c r="I379" s="116">
        <v>1.5474381354781441</v>
      </c>
    </row>
    <row r="380" spans="2:9" x14ac:dyDescent="0.25">
      <c r="B380" s="98">
        <v>2024</v>
      </c>
      <c r="C380" s="98" t="s">
        <v>25</v>
      </c>
      <c r="D380" s="98" t="s">
        <v>29</v>
      </c>
      <c r="E380" s="98" t="s">
        <v>10</v>
      </c>
      <c r="F380" s="98" t="s">
        <v>46</v>
      </c>
      <c r="G380" s="98" t="s">
        <v>18</v>
      </c>
      <c r="H380" s="98" t="s">
        <v>104</v>
      </c>
      <c r="I380" s="116">
        <v>0.51426879999999997</v>
      </c>
    </row>
    <row r="381" spans="2:9" x14ac:dyDescent="0.25">
      <c r="B381" s="98">
        <v>2024</v>
      </c>
      <c r="C381" s="98" t="s">
        <v>25</v>
      </c>
      <c r="D381" s="98" t="s">
        <v>29</v>
      </c>
      <c r="E381" s="98" t="s">
        <v>10</v>
      </c>
      <c r="F381" s="98" t="s">
        <v>46</v>
      </c>
      <c r="G381" s="98" t="s">
        <v>19</v>
      </c>
      <c r="H381" s="98" t="s">
        <v>106</v>
      </c>
      <c r="I381" s="116">
        <v>3.6474505676788622</v>
      </c>
    </row>
    <row r="382" spans="2:9" x14ac:dyDescent="0.25">
      <c r="B382" s="98">
        <v>2024</v>
      </c>
      <c r="C382" s="98" t="s">
        <v>25</v>
      </c>
      <c r="D382" s="98" t="s">
        <v>29</v>
      </c>
      <c r="E382" s="98" t="s">
        <v>10</v>
      </c>
      <c r="F382" s="98" t="s">
        <v>46</v>
      </c>
      <c r="G382" s="98" t="s">
        <v>19</v>
      </c>
      <c r="H382" s="98" t="s">
        <v>107</v>
      </c>
      <c r="I382" s="116">
        <v>13.572013398288396</v>
      </c>
    </row>
    <row r="383" spans="2:9" x14ac:dyDescent="0.25">
      <c r="B383" s="98">
        <v>2024</v>
      </c>
      <c r="C383" s="98" t="s">
        <v>25</v>
      </c>
      <c r="D383" s="98" t="s">
        <v>29</v>
      </c>
      <c r="E383" s="98" t="s">
        <v>10</v>
      </c>
      <c r="F383" s="98" t="s">
        <v>46</v>
      </c>
      <c r="G383" s="98" t="s">
        <v>19</v>
      </c>
      <c r="H383" s="98" t="s">
        <v>108</v>
      </c>
      <c r="I383" s="116">
        <v>0.13602668311133001</v>
      </c>
    </row>
    <row r="384" spans="2:9" x14ac:dyDescent="0.25">
      <c r="B384" s="98">
        <v>2024</v>
      </c>
      <c r="C384" s="98" t="s">
        <v>25</v>
      </c>
      <c r="D384" s="98" t="s">
        <v>29</v>
      </c>
      <c r="E384" s="98" t="s">
        <v>10</v>
      </c>
      <c r="F384" s="98" t="s">
        <v>46</v>
      </c>
      <c r="G384" s="98" t="s">
        <v>19</v>
      </c>
      <c r="H384" s="98" t="s">
        <v>109</v>
      </c>
      <c r="I384" s="116">
        <v>0.51912896956923071</v>
      </c>
    </row>
    <row r="385" spans="2:9" x14ac:dyDescent="0.25">
      <c r="B385" s="98">
        <v>2024</v>
      </c>
      <c r="C385" s="98" t="s">
        <v>25</v>
      </c>
      <c r="D385" s="98" t="s">
        <v>26</v>
      </c>
      <c r="E385" s="98" t="s">
        <v>12</v>
      </c>
      <c r="F385" s="98" t="s">
        <v>44</v>
      </c>
      <c r="G385" s="98" t="s">
        <v>229</v>
      </c>
      <c r="H385" s="98" t="s">
        <v>70</v>
      </c>
      <c r="I385" s="116">
        <v>4.3462190372000001E-3</v>
      </c>
    </row>
    <row r="386" spans="2:9" x14ac:dyDescent="0.25">
      <c r="B386" s="98">
        <v>2024</v>
      </c>
      <c r="C386" s="98" t="s">
        <v>25</v>
      </c>
      <c r="D386" s="98" t="s">
        <v>26</v>
      </c>
      <c r="E386" s="98" t="s">
        <v>12</v>
      </c>
      <c r="F386" s="98" t="s">
        <v>44</v>
      </c>
      <c r="G386" s="98" t="s">
        <v>230</v>
      </c>
      <c r="H386" s="98" t="s">
        <v>71</v>
      </c>
      <c r="I386" s="116">
        <v>3.7507010268000005E-4</v>
      </c>
    </row>
    <row r="387" spans="2:9" x14ac:dyDescent="0.25">
      <c r="B387" s="98">
        <v>2024</v>
      </c>
      <c r="C387" s="98" t="s">
        <v>25</v>
      </c>
      <c r="D387" s="98" t="s">
        <v>26</v>
      </c>
      <c r="E387" s="98" t="s">
        <v>12</v>
      </c>
      <c r="F387" s="98" t="s">
        <v>44</v>
      </c>
      <c r="G387" s="98" t="s">
        <v>14</v>
      </c>
      <c r="H387" s="98" t="s">
        <v>72</v>
      </c>
      <c r="I387" s="116">
        <v>2.5006413000000006E-4</v>
      </c>
    </row>
    <row r="388" spans="2:9" x14ac:dyDescent="0.25">
      <c r="B388" s="98">
        <v>2024</v>
      </c>
      <c r="C388" s="98" t="s">
        <v>25</v>
      </c>
      <c r="D388" s="98" t="s">
        <v>26</v>
      </c>
      <c r="E388" s="98" t="s">
        <v>12</v>
      </c>
      <c r="F388" s="98" t="s">
        <v>44</v>
      </c>
      <c r="G388" s="98" t="s">
        <v>14</v>
      </c>
      <c r="H388" s="98" t="s">
        <v>73</v>
      </c>
      <c r="I388" s="116">
        <v>4.2527885000000001E-3</v>
      </c>
    </row>
    <row r="389" spans="2:9" x14ac:dyDescent="0.25">
      <c r="B389" s="98">
        <v>2024</v>
      </c>
      <c r="C389" s="98" t="s">
        <v>25</v>
      </c>
      <c r="D389" s="98" t="s">
        <v>26</v>
      </c>
      <c r="E389" s="98" t="s">
        <v>12</v>
      </c>
      <c r="F389" s="98" t="s">
        <v>44</v>
      </c>
      <c r="G389" s="98" t="s">
        <v>14</v>
      </c>
      <c r="H389" s="98" t="s">
        <v>74</v>
      </c>
      <c r="I389" s="116">
        <v>1.2275501010101009E-3</v>
      </c>
    </row>
    <row r="390" spans="2:9" x14ac:dyDescent="0.25">
      <c r="B390" s="98">
        <v>2024</v>
      </c>
      <c r="C390" s="98" t="s">
        <v>25</v>
      </c>
      <c r="D390" s="98" t="s">
        <v>26</v>
      </c>
      <c r="E390" s="98" t="s">
        <v>12</v>
      </c>
      <c r="F390" s="98" t="s">
        <v>44</v>
      </c>
      <c r="G390" s="98" t="s">
        <v>231</v>
      </c>
      <c r="H390" s="98" t="s">
        <v>75</v>
      </c>
      <c r="I390" s="116">
        <v>3.7165287499999998E-3</v>
      </c>
    </row>
    <row r="391" spans="2:9" x14ac:dyDescent="0.25">
      <c r="B391" s="98">
        <v>2024</v>
      </c>
      <c r="C391" s="98" t="s">
        <v>25</v>
      </c>
      <c r="D391" s="98" t="s">
        <v>26</v>
      </c>
      <c r="E391" s="98" t="s">
        <v>12</v>
      </c>
      <c r="F391" s="98" t="s">
        <v>45</v>
      </c>
      <c r="G391" s="98" t="s">
        <v>11</v>
      </c>
      <c r="H391" s="98" t="s">
        <v>110</v>
      </c>
      <c r="I391" s="116">
        <v>6.3529602272727268E-4</v>
      </c>
    </row>
    <row r="392" spans="2:9" x14ac:dyDescent="0.25">
      <c r="B392" s="98">
        <v>2024</v>
      </c>
      <c r="C392" s="98" t="s">
        <v>25</v>
      </c>
      <c r="D392" s="98" t="s">
        <v>26</v>
      </c>
      <c r="E392" s="98" t="s">
        <v>12</v>
      </c>
      <c r="F392" s="98" t="s">
        <v>45</v>
      </c>
      <c r="G392" s="98" t="s">
        <v>11</v>
      </c>
      <c r="H392" s="98" t="s">
        <v>76</v>
      </c>
      <c r="I392" s="116">
        <v>1.97138157582681E-2</v>
      </c>
    </row>
    <row r="393" spans="2:9" x14ac:dyDescent="0.25">
      <c r="B393" s="98">
        <v>2024</v>
      </c>
      <c r="C393" s="98" t="s">
        <v>25</v>
      </c>
      <c r="D393" s="98" t="s">
        <v>26</v>
      </c>
      <c r="E393" s="98" t="s">
        <v>12</v>
      </c>
      <c r="F393" s="98" t="s">
        <v>45</v>
      </c>
      <c r="G393" s="98" t="s">
        <v>11</v>
      </c>
      <c r="H393" s="98" t="s">
        <v>78</v>
      </c>
      <c r="I393" s="116">
        <v>2.89136E-4</v>
      </c>
    </row>
    <row r="394" spans="2:9" x14ac:dyDescent="0.25">
      <c r="B394" s="98">
        <v>2024</v>
      </c>
      <c r="C394" s="98" t="s">
        <v>25</v>
      </c>
      <c r="D394" s="98" t="s">
        <v>26</v>
      </c>
      <c r="E394" s="98" t="s">
        <v>12</v>
      </c>
      <c r="F394" s="98" t="s">
        <v>45</v>
      </c>
      <c r="G394" s="98" t="s">
        <v>11</v>
      </c>
      <c r="H394" s="98" t="s">
        <v>80</v>
      </c>
      <c r="I394" s="116">
        <v>5.5193500000000001E-3</v>
      </c>
    </row>
    <row r="395" spans="2:9" x14ac:dyDescent="0.25">
      <c r="B395" s="98">
        <v>2024</v>
      </c>
      <c r="C395" s="98" t="s">
        <v>25</v>
      </c>
      <c r="D395" s="98" t="s">
        <v>26</v>
      </c>
      <c r="E395" s="98" t="s">
        <v>12</v>
      </c>
      <c r="F395" s="98" t="s">
        <v>45</v>
      </c>
      <c r="G395" s="98" t="s">
        <v>11</v>
      </c>
      <c r="H395" s="98" t="s">
        <v>81</v>
      </c>
      <c r="I395" s="116">
        <v>4.4101380000000003E-2</v>
      </c>
    </row>
    <row r="396" spans="2:9" x14ac:dyDescent="0.25">
      <c r="B396" s="98">
        <v>2024</v>
      </c>
      <c r="C396" s="98" t="s">
        <v>25</v>
      </c>
      <c r="D396" s="98" t="s">
        <v>26</v>
      </c>
      <c r="E396" s="98" t="s">
        <v>12</v>
      </c>
      <c r="F396" s="98" t="s">
        <v>45</v>
      </c>
      <c r="G396" s="98" t="s">
        <v>13</v>
      </c>
      <c r="H396" s="98" t="s">
        <v>85</v>
      </c>
      <c r="I396" s="116">
        <v>2.3924694610778442E-3</v>
      </c>
    </row>
    <row r="397" spans="2:9" x14ac:dyDescent="0.25">
      <c r="B397" s="98">
        <v>2024</v>
      </c>
      <c r="C397" s="98" t="s">
        <v>25</v>
      </c>
      <c r="D397" s="98" t="s">
        <v>26</v>
      </c>
      <c r="E397" s="98" t="s">
        <v>12</v>
      </c>
      <c r="F397" s="98" t="s">
        <v>45</v>
      </c>
      <c r="G397" s="98" t="s">
        <v>13</v>
      </c>
      <c r="H397" s="98" t="s">
        <v>86</v>
      </c>
      <c r="I397" s="116">
        <v>1.2825E-5</v>
      </c>
    </row>
    <row r="398" spans="2:9" x14ac:dyDescent="0.25">
      <c r="B398" s="98">
        <v>2024</v>
      </c>
      <c r="C398" s="98" t="s">
        <v>25</v>
      </c>
      <c r="D398" s="98" t="s">
        <v>26</v>
      </c>
      <c r="E398" s="98" t="s">
        <v>12</v>
      </c>
      <c r="F398" s="98" t="s">
        <v>45</v>
      </c>
      <c r="G398" s="98" t="s">
        <v>15</v>
      </c>
      <c r="H398" s="98" t="s">
        <v>87</v>
      </c>
      <c r="I398" s="116">
        <v>3.8323645793880002E-3</v>
      </c>
    </row>
    <row r="399" spans="2:9" x14ac:dyDescent="0.25">
      <c r="B399" s="98">
        <v>2024</v>
      </c>
      <c r="C399" s="98" t="s">
        <v>25</v>
      </c>
      <c r="D399" s="98" t="s">
        <v>26</v>
      </c>
      <c r="E399" s="98" t="s">
        <v>12</v>
      </c>
      <c r="F399" s="98" t="s">
        <v>45</v>
      </c>
      <c r="G399" s="98" t="s">
        <v>16</v>
      </c>
      <c r="H399" s="98" t="s">
        <v>88</v>
      </c>
      <c r="I399" s="116">
        <v>4.5000000000000003E-5</v>
      </c>
    </row>
    <row r="400" spans="2:9" x14ac:dyDescent="0.25">
      <c r="B400" s="98">
        <v>2024</v>
      </c>
      <c r="C400" s="98" t="s">
        <v>25</v>
      </c>
      <c r="D400" s="98" t="s">
        <v>26</v>
      </c>
      <c r="E400" s="98" t="s">
        <v>12</v>
      </c>
      <c r="F400" s="98" t="s">
        <v>45</v>
      </c>
      <c r="G400" s="98" t="s">
        <v>16</v>
      </c>
      <c r="H400" s="98" t="s">
        <v>89</v>
      </c>
      <c r="I400" s="116">
        <v>1.036E-4</v>
      </c>
    </row>
    <row r="401" spans="2:9" x14ac:dyDescent="0.25">
      <c r="B401" s="98">
        <v>2024</v>
      </c>
      <c r="C401" s="98" t="s">
        <v>25</v>
      </c>
      <c r="D401" s="98" t="s">
        <v>26</v>
      </c>
      <c r="E401" s="98" t="s">
        <v>12</v>
      </c>
      <c r="F401" s="98" t="s">
        <v>45</v>
      </c>
      <c r="G401" s="98" t="s">
        <v>16</v>
      </c>
      <c r="H401" s="98" t="s">
        <v>91</v>
      </c>
      <c r="I401" s="116">
        <v>1.0852573500000001E-2</v>
      </c>
    </row>
    <row r="402" spans="2:9" x14ac:dyDescent="0.25">
      <c r="B402" s="98">
        <v>2024</v>
      </c>
      <c r="C402" s="98" t="s">
        <v>25</v>
      </c>
      <c r="D402" s="98" t="s">
        <v>26</v>
      </c>
      <c r="E402" s="98" t="s">
        <v>12</v>
      </c>
      <c r="F402" s="98" t="s">
        <v>45</v>
      </c>
      <c r="G402" s="98" t="s">
        <v>16</v>
      </c>
      <c r="H402" s="98" t="s">
        <v>92</v>
      </c>
      <c r="I402" s="116">
        <v>8.5555553846153841E-3</v>
      </c>
    </row>
    <row r="403" spans="2:9" x14ac:dyDescent="0.25">
      <c r="B403" s="98">
        <v>2024</v>
      </c>
      <c r="C403" s="98" t="s">
        <v>25</v>
      </c>
      <c r="D403" s="98" t="s">
        <v>26</v>
      </c>
      <c r="E403" s="98" t="s">
        <v>12</v>
      </c>
      <c r="F403" s="98" t="s">
        <v>45</v>
      </c>
      <c r="G403" s="98" t="s">
        <v>24</v>
      </c>
      <c r="H403" s="98" t="s">
        <v>112</v>
      </c>
      <c r="I403" s="116">
        <v>8.5198290000000002E-4</v>
      </c>
    </row>
    <row r="404" spans="2:9" x14ac:dyDescent="0.25">
      <c r="B404" s="98">
        <v>2024</v>
      </c>
      <c r="C404" s="98" t="s">
        <v>25</v>
      </c>
      <c r="D404" s="98" t="s">
        <v>26</v>
      </c>
      <c r="E404" s="98" t="s">
        <v>12</v>
      </c>
      <c r="F404" s="98" t="s">
        <v>46</v>
      </c>
      <c r="G404" s="98" t="s">
        <v>11</v>
      </c>
      <c r="H404" s="98" t="s">
        <v>93</v>
      </c>
      <c r="I404" s="116">
        <v>2.5215927912000001E-3</v>
      </c>
    </row>
    <row r="405" spans="2:9" x14ac:dyDescent="0.25">
      <c r="B405" s="98">
        <v>2024</v>
      </c>
      <c r="C405" s="98" t="s">
        <v>25</v>
      </c>
      <c r="D405" s="98" t="s">
        <v>26</v>
      </c>
      <c r="E405" s="98" t="s">
        <v>12</v>
      </c>
      <c r="F405" s="98" t="s">
        <v>46</v>
      </c>
      <c r="G405" s="98" t="s">
        <v>233</v>
      </c>
      <c r="H405" s="98" t="s">
        <v>94</v>
      </c>
      <c r="I405" s="116">
        <v>1.652422E-3</v>
      </c>
    </row>
    <row r="406" spans="2:9" x14ac:dyDescent="0.25">
      <c r="B406" s="98">
        <v>2024</v>
      </c>
      <c r="C406" s="98" t="s">
        <v>25</v>
      </c>
      <c r="D406" s="98" t="s">
        <v>26</v>
      </c>
      <c r="E406" s="98" t="s">
        <v>12</v>
      </c>
      <c r="F406" s="98" t="s">
        <v>46</v>
      </c>
      <c r="G406" s="98" t="s">
        <v>17</v>
      </c>
      <c r="H406" s="98" t="s">
        <v>95</v>
      </c>
      <c r="I406" s="116">
        <v>0.16613707645491971</v>
      </c>
    </row>
    <row r="407" spans="2:9" x14ac:dyDescent="0.25">
      <c r="B407" s="98">
        <v>2024</v>
      </c>
      <c r="C407" s="98" t="s">
        <v>25</v>
      </c>
      <c r="D407" s="98" t="s">
        <v>26</v>
      </c>
      <c r="E407" s="98" t="s">
        <v>12</v>
      </c>
      <c r="F407" s="98" t="s">
        <v>46</v>
      </c>
      <c r="G407" s="98" t="s">
        <v>17</v>
      </c>
      <c r="H407" s="98" t="s">
        <v>97</v>
      </c>
      <c r="I407" s="116">
        <v>1.5265951235020118E-2</v>
      </c>
    </row>
    <row r="408" spans="2:9" x14ac:dyDescent="0.25">
      <c r="B408" s="98">
        <v>2024</v>
      </c>
      <c r="C408" s="98" t="s">
        <v>25</v>
      </c>
      <c r="D408" s="98" t="s">
        <v>26</v>
      </c>
      <c r="E408" s="98" t="s">
        <v>12</v>
      </c>
      <c r="F408" s="98" t="s">
        <v>46</v>
      </c>
      <c r="G408" s="98" t="s">
        <v>18</v>
      </c>
      <c r="H408" s="98" t="s">
        <v>101</v>
      </c>
      <c r="I408" s="116">
        <v>1.6048E-3</v>
      </c>
    </row>
    <row r="409" spans="2:9" x14ac:dyDescent="0.25">
      <c r="B409" s="98">
        <v>2024</v>
      </c>
      <c r="C409" s="98" t="s">
        <v>25</v>
      </c>
      <c r="D409" s="98" t="s">
        <v>26</v>
      </c>
      <c r="E409" s="98" t="s">
        <v>12</v>
      </c>
      <c r="F409" s="98" t="s">
        <v>46</v>
      </c>
      <c r="G409" s="98" t="s">
        <v>18</v>
      </c>
      <c r="H409" s="98" t="s">
        <v>102</v>
      </c>
      <c r="I409" s="116">
        <v>6.8333399999999996E-4</v>
      </c>
    </row>
    <row r="410" spans="2:9" x14ac:dyDescent="0.25">
      <c r="B410" s="98">
        <v>2024</v>
      </c>
      <c r="C410" s="98" t="s">
        <v>25</v>
      </c>
      <c r="D410" s="98" t="s">
        <v>26</v>
      </c>
      <c r="E410" s="98" t="s">
        <v>12</v>
      </c>
      <c r="F410" s="98" t="s">
        <v>46</v>
      </c>
      <c r="G410" s="98" t="s">
        <v>18</v>
      </c>
      <c r="H410" s="98" t="s">
        <v>103</v>
      </c>
      <c r="I410" s="116">
        <v>3.9487459272120207E-3</v>
      </c>
    </row>
    <row r="411" spans="2:9" x14ac:dyDescent="0.25">
      <c r="B411" s="98">
        <v>2024</v>
      </c>
      <c r="C411" s="98" t="s">
        <v>25</v>
      </c>
      <c r="D411" s="98" t="s">
        <v>26</v>
      </c>
      <c r="E411" s="98" t="s">
        <v>12</v>
      </c>
      <c r="F411" s="98" t="s">
        <v>46</v>
      </c>
      <c r="G411" s="98" t="s">
        <v>18</v>
      </c>
      <c r="H411" s="98" t="s">
        <v>104</v>
      </c>
      <c r="I411" s="116">
        <v>2.0252999999999998E-3</v>
      </c>
    </row>
    <row r="412" spans="2:9" x14ac:dyDescent="0.25">
      <c r="B412" s="98">
        <v>2024</v>
      </c>
      <c r="C412" s="98" t="s">
        <v>25</v>
      </c>
      <c r="D412" s="98" t="s">
        <v>26</v>
      </c>
      <c r="E412" s="98" t="s">
        <v>12</v>
      </c>
      <c r="F412" s="98" t="s">
        <v>46</v>
      </c>
      <c r="G412" s="98" t="s">
        <v>19</v>
      </c>
      <c r="H412" s="98" t="s">
        <v>106</v>
      </c>
      <c r="I412" s="116">
        <v>1.5245101585374827E-2</v>
      </c>
    </row>
    <row r="413" spans="2:9" x14ac:dyDescent="0.25">
      <c r="B413" s="98">
        <v>2024</v>
      </c>
      <c r="C413" s="98" t="s">
        <v>25</v>
      </c>
      <c r="D413" s="98" t="s">
        <v>26</v>
      </c>
      <c r="E413" s="98" t="s">
        <v>12</v>
      </c>
      <c r="F413" s="98" t="s">
        <v>46</v>
      </c>
      <c r="G413" s="98" t="s">
        <v>19</v>
      </c>
      <c r="H413" s="98" t="s">
        <v>107</v>
      </c>
      <c r="I413" s="116">
        <v>9.5926788499999995E-3</v>
      </c>
    </row>
    <row r="414" spans="2:9" x14ac:dyDescent="0.25">
      <c r="B414" s="98">
        <v>2024</v>
      </c>
      <c r="C414" s="98" t="s">
        <v>25</v>
      </c>
      <c r="D414" s="98" t="s">
        <v>26</v>
      </c>
      <c r="E414" s="98" t="s">
        <v>12</v>
      </c>
      <c r="F414" s="98" t="s">
        <v>46</v>
      </c>
      <c r="G414" s="98" t="s">
        <v>19</v>
      </c>
      <c r="H414" s="98" t="s">
        <v>108</v>
      </c>
      <c r="I414" s="116">
        <v>7.2868093009274548E-3</v>
      </c>
    </row>
    <row r="415" spans="2:9" x14ac:dyDescent="0.25">
      <c r="B415" s="98">
        <v>2024</v>
      </c>
      <c r="C415" s="98" t="s">
        <v>25</v>
      </c>
      <c r="D415" s="98" t="s">
        <v>26</v>
      </c>
      <c r="E415" s="98" t="s">
        <v>10</v>
      </c>
      <c r="F415" s="98" t="s">
        <v>44</v>
      </c>
      <c r="G415" s="98" t="s">
        <v>229</v>
      </c>
      <c r="H415" s="98" t="s">
        <v>70</v>
      </c>
      <c r="I415" s="116">
        <v>4.8710406434417708E-2</v>
      </c>
    </row>
    <row r="416" spans="2:9" x14ac:dyDescent="0.25">
      <c r="B416" s="98">
        <v>2024</v>
      </c>
      <c r="C416" s="98" t="s">
        <v>25</v>
      </c>
      <c r="D416" s="98" t="s">
        <v>26</v>
      </c>
      <c r="E416" s="98" t="s">
        <v>10</v>
      </c>
      <c r="F416" s="98" t="s">
        <v>44</v>
      </c>
      <c r="G416" s="98" t="s">
        <v>230</v>
      </c>
      <c r="H416" s="98" t="s">
        <v>71</v>
      </c>
      <c r="I416" s="116">
        <v>5.0005613084034154E-3</v>
      </c>
    </row>
    <row r="417" spans="2:9" x14ac:dyDescent="0.25">
      <c r="B417" s="98">
        <v>2024</v>
      </c>
      <c r="C417" s="98" t="s">
        <v>25</v>
      </c>
      <c r="D417" s="98" t="s">
        <v>26</v>
      </c>
      <c r="E417" s="98" t="s">
        <v>10</v>
      </c>
      <c r="F417" s="98" t="s">
        <v>44</v>
      </c>
      <c r="G417" s="98" t="s">
        <v>14</v>
      </c>
      <c r="H417" s="98" t="s">
        <v>72</v>
      </c>
      <c r="I417" s="116">
        <v>8.1856551234720009E-4</v>
      </c>
    </row>
    <row r="418" spans="2:9" x14ac:dyDescent="0.25">
      <c r="B418" s="98">
        <v>2024</v>
      </c>
      <c r="C418" s="98" t="s">
        <v>25</v>
      </c>
      <c r="D418" s="98" t="s">
        <v>26</v>
      </c>
      <c r="E418" s="98" t="s">
        <v>10</v>
      </c>
      <c r="F418" s="98" t="s">
        <v>44</v>
      </c>
      <c r="G418" s="98" t="s">
        <v>14</v>
      </c>
      <c r="H418" s="98" t="s">
        <v>73</v>
      </c>
      <c r="I418" s="116">
        <v>5.9190242982456141E-2</v>
      </c>
    </row>
    <row r="419" spans="2:9" x14ac:dyDescent="0.25">
      <c r="B419" s="98">
        <v>2024</v>
      </c>
      <c r="C419" s="98" t="s">
        <v>25</v>
      </c>
      <c r="D419" s="98" t="s">
        <v>26</v>
      </c>
      <c r="E419" s="98" t="s">
        <v>10</v>
      </c>
      <c r="F419" s="98" t="s">
        <v>44</v>
      </c>
      <c r="G419" s="98" t="s">
        <v>14</v>
      </c>
      <c r="H419" s="98" t="s">
        <v>74</v>
      </c>
      <c r="I419" s="116">
        <v>2.5959509058149057E-2</v>
      </c>
    </row>
    <row r="420" spans="2:9" x14ac:dyDescent="0.25">
      <c r="B420" s="98">
        <v>2024</v>
      </c>
      <c r="C420" s="98" t="s">
        <v>25</v>
      </c>
      <c r="D420" s="98" t="s">
        <v>26</v>
      </c>
      <c r="E420" s="98" t="s">
        <v>10</v>
      </c>
      <c r="F420" s="98" t="s">
        <v>44</v>
      </c>
      <c r="G420" s="98" t="s">
        <v>231</v>
      </c>
      <c r="H420" s="98" t="s">
        <v>75</v>
      </c>
      <c r="I420" s="116">
        <v>7.159363273195489E-2</v>
      </c>
    </row>
    <row r="421" spans="2:9" x14ac:dyDescent="0.25">
      <c r="B421" s="98">
        <v>2024</v>
      </c>
      <c r="C421" s="98" t="s">
        <v>25</v>
      </c>
      <c r="D421" s="98" t="s">
        <v>26</v>
      </c>
      <c r="E421" s="98" t="s">
        <v>10</v>
      </c>
      <c r="F421" s="98" t="s">
        <v>45</v>
      </c>
      <c r="G421" s="98" t="s">
        <v>11</v>
      </c>
      <c r="H421" s="98" t="s">
        <v>110</v>
      </c>
      <c r="I421" s="116">
        <v>7.3882806250000002E-2</v>
      </c>
    </row>
    <row r="422" spans="2:9" x14ac:dyDescent="0.25">
      <c r="B422" s="98">
        <v>2024</v>
      </c>
      <c r="C422" s="98" t="s">
        <v>25</v>
      </c>
      <c r="D422" s="98" t="s">
        <v>26</v>
      </c>
      <c r="E422" s="98" t="s">
        <v>10</v>
      </c>
      <c r="F422" s="98" t="s">
        <v>45</v>
      </c>
      <c r="G422" s="98" t="s">
        <v>11</v>
      </c>
      <c r="H422" s="98" t="s">
        <v>76</v>
      </c>
      <c r="I422" s="116">
        <v>0.39495809388289382</v>
      </c>
    </row>
    <row r="423" spans="2:9" x14ac:dyDescent="0.25">
      <c r="B423" s="98">
        <v>2024</v>
      </c>
      <c r="C423" s="98" t="s">
        <v>25</v>
      </c>
      <c r="D423" s="98" t="s">
        <v>26</v>
      </c>
      <c r="E423" s="98" t="s">
        <v>10</v>
      </c>
      <c r="F423" s="98" t="s">
        <v>45</v>
      </c>
      <c r="G423" s="98" t="s">
        <v>11</v>
      </c>
      <c r="H423" s="98" t="s">
        <v>78</v>
      </c>
      <c r="I423" s="116">
        <v>6.2219830000000004E-3</v>
      </c>
    </row>
    <row r="424" spans="2:9" x14ac:dyDescent="0.25">
      <c r="B424" s="98">
        <v>2024</v>
      </c>
      <c r="C424" s="98" t="s">
        <v>25</v>
      </c>
      <c r="D424" s="98" t="s">
        <v>26</v>
      </c>
      <c r="E424" s="98" t="s">
        <v>10</v>
      </c>
      <c r="F424" s="98" t="s">
        <v>45</v>
      </c>
      <c r="G424" s="98" t="s">
        <v>11</v>
      </c>
      <c r="H424" s="98" t="s">
        <v>80</v>
      </c>
      <c r="I424" s="116">
        <v>5.3836000000000002E-2</v>
      </c>
    </row>
    <row r="425" spans="2:9" x14ac:dyDescent="0.25">
      <c r="B425" s="98">
        <v>2024</v>
      </c>
      <c r="C425" s="98" t="s">
        <v>25</v>
      </c>
      <c r="D425" s="98" t="s">
        <v>26</v>
      </c>
      <c r="E425" s="98" t="s">
        <v>10</v>
      </c>
      <c r="F425" s="98" t="s">
        <v>45</v>
      </c>
      <c r="G425" s="98" t="s">
        <v>11</v>
      </c>
      <c r="H425" s="98" t="s">
        <v>81</v>
      </c>
      <c r="I425" s="116">
        <v>0.26442340038461537</v>
      </c>
    </row>
    <row r="426" spans="2:9" x14ac:dyDescent="0.25">
      <c r="B426" s="98">
        <v>2024</v>
      </c>
      <c r="C426" s="98" t="s">
        <v>25</v>
      </c>
      <c r="D426" s="98" t="s">
        <v>26</v>
      </c>
      <c r="E426" s="98" t="s">
        <v>10</v>
      </c>
      <c r="F426" s="98" t="s">
        <v>45</v>
      </c>
      <c r="G426" s="98" t="s">
        <v>13</v>
      </c>
      <c r="H426" s="98" t="s">
        <v>85</v>
      </c>
      <c r="I426" s="116">
        <v>3.4035909640718565E-2</v>
      </c>
    </row>
    <row r="427" spans="2:9" x14ac:dyDescent="0.25">
      <c r="B427" s="98">
        <v>2024</v>
      </c>
      <c r="C427" s="98" t="s">
        <v>25</v>
      </c>
      <c r="D427" s="98" t="s">
        <v>26</v>
      </c>
      <c r="E427" s="98" t="s">
        <v>10</v>
      </c>
      <c r="F427" s="98" t="s">
        <v>45</v>
      </c>
      <c r="G427" s="98" t="s">
        <v>15</v>
      </c>
      <c r="H427" s="98" t="s">
        <v>87</v>
      </c>
      <c r="I427" s="116">
        <v>2.9119156950890002E-2</v>
      </c>
    </row>
    <row r="428" spans="2:9" x14ac:dyDescent="0.25">
      <c r="B428" s="98">
        <v>2024</v>
      </c>
      <c r="C428" s="98" t="s">
        <v>25</v>
      </c>
      <c r="D428" s="98" t="s">
        <v>26</v>
      </c>
      <c r="E428" s="98" t="s">
        <v>10</v>
      </c>
      <c r="F428" s="98" t="s">
        <v>45</v>
      </c>
      <c r="G428" s="98" t="s">
        <v>16</v>
      </c>
      <c r="H428" s="98" t="s">
        <v>88</v>
      </c>
      <c r="I428" s="116">
        <v>1.092165E-3</v>
      </c>
    </row>
    <row r="429" spans="2:9" x14ac:dyDescent="0.25">
      <c r="B429" s="98">
        <v>2024</v>
      </c>
      <c r="C429" s="98" t="s">
        <v>25</v>
      </c>
      <c r="D429" s="98" t="s">
        <v>26</v>
      </c>
      <c r="E429" s="98" t="s">
        <v>10</v>
      </c>
      <c r="F429" s="98" t="s">
        <v>45</v>
      </c>
      <c r="G429" s="98" t="s">
        <v>16</v>
      </c>
      <c r="H429" s="98" t="s">
        <v>89</v>
      </c>
      <c r="I429" s="116">
        <v>1.0120000000000001E-3</v>
      </c>
    </row>
    <row r="430" spans="2:9" x14ac:dyDescent="0.25">
      <c r="B430" s="98">
        <v>2024</v>
      </c>
      <c r="C430" s="98" t="s">
        <v>25</v>
      </c>
      <c r="D430" s="98" t="s">
        <v>26</v>
      </c>
      <c r="E430" s="98" t="s">
        <v>10</v>
      </c>
      <c r="F430" s="98" t="s">
        <v>45</v>
      </c>
      <c r="G430" s="98" t="s">
        <v>16</v>
      </c>
      <c r="H430" s="98" t="s">
        <v>91</v>
      </c>
      <c r="I430" s="116">
        <v>0.20256317125000001</v>
      </c>
    </row>
    <row r="431" spans="2:9" x14ac:dyDescent="0.25">
      <c r="B431" s="98">
        <v>2024</v>
      </c>
      <c r="C431" s="98" t="s">
        <v>25</v>
      </c>
      <c r="D431" s="98" t="s">
        <v>26</v>
      </c>
      <c r="E431" s="98" t="s">
        <v>10</v>
      </c>
      <c r="F431" s="98" t="s">
        <v>45</v>
      </c>
      <c r="G431" s="98" t="s">
        <v>16</v>
      </c>
      <c r="H431" s="98" t="s">
        <v>92</v>
      </c>
      <c r="I431" s="116">
        <v>3.5719800000000003E-2</v>
      </c>
    </row>
    <row r="432" spans="2:9" x14ac:dyDescent="0.25">
      <c r="B432" s="98">
        <v>2024</v>
      </c>
      <c r="C432" s="98" t="s">
        <v>25</v>
      </c>
      <c r="D432" s="98" t="s">
        <v>26</v>
      </c>
      <c r="E432" s="98" t="s">
        <v>10</v>
      </c>
      <c r="F432" s="98" t="s">
        <v>45</v>
      </c>
      <c r="G432" s="98" t="s">
        <v>24</v>
      </c>
      <c r="H432" s="98" t="s">
        <v>112</v>
      </c>
      <c r="I432" s="116">
        <v>6.0772734000000004E-3</v>
      </c>
    </row>
    <row r="433" spans="2:9" x14ac:dyDescent="0.25">
      <c r="B433" s="98">
        <v>2024</v>
      </c>
      <c r="C433" s="98" t="s">
        <v>25</v>
      </c>
      <c r="D433" s="98" t="s">
        <v>26</v>
      </c>
      <c r="E433" s="98" t="s">
        <v>10</v>
      </c>
      <c r="F433" s="98" t="s">
        <v>46</v>
      </c>
      <c r="G433" s="98" t="s">
        <v>11</v>
      </c>
      <c r="H433" s="98" t="s">
        <v>93</v>
      </c>
      <c r="I433" s="116">
        <v>3.0406503045119996E-2</v>
      </c>
    </row>
    <row r="434" spans="2:9" x14ac:dyDescent="0.25">
      <c r="B434" s="98">
        <v>2024</v>
      </c>
      <c r="C434" s="98" t="s">
        <v>25</v>
      </c>
      <c r="D434" s="98" t="s">
        <v>26</v>
      </c>
      <c r="E434" s="98" t="s">
        <v>10</v>
      </c>
      <c r="F434" s="98" t="s">
        <v>46</v>
      </c>
      <c r="G434" s="98" t="s">
        <v>233</v>
      </c>
      <c r="H434" s="98" t="s">
        <v>94</v>
      </c>
      <c r="I434" s="116">
        <v>5.2710620499999999E-2</v>
      </c>
    </row>
    <row r="435" spans="2:9" x14ac:dyDescent="0.25">
      <c r="B435" s="98">
        <v>2024</v>
      </c>
      <c r="C435" s="98" t="s">
        <v>25</v>
      </c>
      <c r="D435" s="98" t="s">
        <v>26</v>
      </c>
      <c r="E435" s="98" t="s">
        <v>10</v>
      </c>
      <c r="F435" s="98" t="s">
        <v>46</v>
      </c>
      <c r="G435" s="98" t="s">
        <v>17</v>
      </c>
      <c r="H435" s="98" t="s">
        <v>95</v>
      </c>
      <c r="I435" s="116">
        <v>3.4754850990974893</v>
      </c>
    </row>
    <row r="436" spans="2:9" x14ac:dyDescent="0.25">
      <c r="B436" s="98">
        <v>2024</v>
      </c>
      <c r="C436" s="98" t="s">
        <v>25</v>
      </c>
      <c r="D436" s="98" t="s">
        <v>26</v>
      </c>
      <c r="E436" s="98" t="s">
        <v>10</v>
      </c>
      <c r="F436" s="98" t="s">
        <v>46</v>
      </c>
      <c r="G436" s="98" t="s">
        <v>17</v>
      </c>
      <c r="H436" s="98" t="s">
        <v>96</v>
      </c>
      <c r="I436" s="116">
        <v>2.41614E-2</v>
      </c>
    </row>
    <row r="437" spans="2:9" x14ac:dyDescent="0.25">
      <c r="B437" s="98">
        <v>2024</v>
      </c>
      <c r="C437" s="98" t="s">
        <v>25</v>
      </c>
      <c r="D437" s="98" t="s">
        <v>26</v>
      </c>
      <c r="E437" s="98" t="s">
        <v>10</v>
      </c>
      <c r="F437" s="98" t="s">
        <v>46</v>
      </c>
      <c r="G437" s="98" t="s">
        <v>17</v>
      </c>
      <c r="H437" s="98" t="s">
        <v>97</v>
      </c>
      <c r="I437" s="116">
        <v>0.23627454937966466</v>
      </c>
    </row>
    <row r="438" spans="2:9" x14ac:dyDescent="0.25">
      <c r="B438" s="98">
        <v>2024</v>
      </c>
      <c r="C438" s="98" t="s">
        <v>25</v>
      </c>
      <c r="D438" s="98" t="s">
        <v>26</v>
      </c>
      <c r="E438" s="98" t="s">
        <v>10</v>
      </c>
      <c r="F438" s="98" t="s">
        <v>46</v>
      </c>
      <c r="G438" s="98" t="s">
        <v>18</v>
      </c>
      <c r="H438" s="98" t="s">
        <v>101</v>
      </c>
      <c r="I438" s="116">
        <v>0.20877857119999998</v>
      </c>
    </row>
    <row r="439" spans="2:9" x14ac:dyDescent="0.25">
      <c r="B439" s="98">
        <v>2024</v>
      </c>
      <c r="C439" s="98" t="s">
        <v>25</v>
      </c>
      <c r="D439" s="98" t="s">
        <v>26</v>
      </c>
      <c r="E439" s="98" t="s">
        <v>10</v>
      </c>
      <c r="F439" s="98" t="s">
        <v>46</v>
      </c>
      <c r="G439" s="98" t="s">
        <v>18</v>
      </c>
      <c r="H439" s="98" t="s">
        <v>102</v>
      </c>
      <c r="I439" s="116">
        <v>1.3541675E-3</v>
      </c>
    </row>
    <row r="440" spans="2:9" x14ac:dyDescent="0.25">
      <c r="B440" s="98">
        <v>2024</v>
      </c>
      <c r="C440" s="98" t="s">
        <v>25</v>
      </c>
      <c r="D440" s="98" t="s">
        <v>26</v>
      </c>
      <c r="E440" s="98" t="s">
        <v>10</v>
      </c>
      <c r="F440" s="98" t="s">
        <v>46</v>
      </c>
      <c r="G440" s="98" t="s">
        <v>18</v>
      </c>
      <c r="H440" s="98" t="s">
        <v>103</v>
      </c>
      <c r="I440" s="116">
        <v>4.5627644781992001E-2</v>
      </c>
    </row>
    <row r="441" spans="2:9" x14ac:dyDescent="0.25">
      <c r="B441" s="98">
        <v>2024</v>
      </c>
      <c r="C441" s="98" t="s">
        <v>25</v>
      </c>
      <c r="D441" s="98" t="s">
        <v>26</v>
      </c>
      <c r="E441" s="98" t="s">
        <v>10</v>
      </c>
      <c r="F441" s="98" t="s">
        <v>46</v>
      </c>
      <c r="G441" s="98" t="s">
        <v>18</v>
      </c>
      <c r="H441" s="98" t="s">
        <v>104</v>
      </c>
      <c r="I441" s="116">
        <v>7.7970876923076932E-3</v>
      </c>
    </row>
    <row r="442" spans="2:9" x14ac:dyDescent="0.25">
      <c r="B442" s="98">
        <v>2024</v>
      </c>
      <c r="C442" s="98" t="s">
        <v>25</v>
      </c>
      <c r="D442" s="98" t="s">
        <v>26</v>
      </c>
      <c r="E442" s="98" t="s">
        <v>10</v>
      </c>
      <c r="F442" s="98" t="s">
        <v>46</v>
      </c>
      <c r="G442" s="98" t="s">
        <v>19</v>
      </c>
      <c r="H442" s="98" t="s">
        <v>106</v>
      </c>
      <c r="I442" s="116">
        <v>3.784948097163679E-2</v>
      </c>
    </row>
    <row r="443" spans="2:9" x14ac:dyDescent="0.25">
      <c r="B443" s="98">
        <v>2024</v>
      </c>
      <c r="C443" s="98" t="s">
        <v>25</v>
      </c>
      <c r="D443" s="98" t="s">
        <v>26</v>
      </c>
      <c r="E443" s="98" t="s">
        <v>10</v>
      </c>
      <c r="F443" s="98" t="s">
        <v>46</v>
      </c>
      <c r="G443" s="98" t="s">
        <v>19</v>
      </c>
      <c r="H443" s="98" t="s">
        <v>107</v>
      </c>
      <c r="I443" s="116">
        <v>3.0915408750000001E-2</v>
      </c>
    </row>
    <row r="444" spans="2:9" x14ac:dyDescent="0.25">
      <c r="B444" s="98">
        <v>2024</v>
      </c>
      <c r="C444" s="98" t="s">
        <v>25</v>
      </c>
      <c r="D444" s="98" t="s">
        <v>26</v>
      </c>
      <c r="E444" s="98" t="s">
        <v>10</v>
      </c>
      <c r="F444" s="98" t="s">
        <v>46</v>
      </c>
      <c r="G444" s="98" t="s">
        <v>19</v>
      </c>
      <c r="H444" s="98" t="s">
        <v>108</v>
      </c>
      <c r="I444" s="116">
        <v>4.5373373764776175E-2</v>
      </c>
    </row>
    <row r="445" spans="2:9" x14ac:dyDescent="0.25">
      <c r="B445" s="98">
        <v>2024</v>
      </c>
      <c r="C445" s="98" t="s">
        <v>25</v>
      </c>
      <c r="D445" s="98" t="s">
        <v>27</v>
      </c>
      <c r="E445" s="98" t="s">
        <v>12</v>
      </c>
      <c r="F445" s="98" t="s">
        <v>44</v>
      </c>
      <c r="G445" s="98" t="s">
        <v>229</v>
      </c>
      <c r="H445" s="98" t="s">
        <v>70</v>
      </c>
      <c r="I445" s="116">
        <v>5.0000000000000002E-5</v>
      </c>
    </row>
    <row r="446" spans="2:9" x14ac:dyDescent="0.25">
      <c r="B446" s="98">
        <v>2024</v>
      </c>
      <c r="C446" s="98" t="s">
        <v>25</v>
      </c>
      <c r="D446" s="98" t="s">
        <v>27</v>
      </c>
      <c r="E446" s="98" t="s">
        <v>12</v>
      </c>
      <c r="F446" s="98" t="s">
        <v>44</v>
      </c>
      <c r="G446" s="98" t="s">
        <v>230</v>
      </c>
      <c r="H446" s="98" t="s">
        <v>71</v>
      </c>
      <c r="I446" s="116">
        <v>5.7953106120000014E-5</v>
      </c>
    </row>
    <row r="447" spans="2:9" x14ac:dyDescent="0.25">
      <c r="B447" s="98">
        <v>2024</v>
      </c>
      <c r="C447" s="98" t="s">
        <v>25</v>
      </c>
      <c r="D447" s="98" t="s">
        <v>27</v>
      </c>
      <c r="E447" s="98" t="s">
        <v>12</v>
      </c>
      <c r="F447" s="98" t="s">
        <v>44</v>
      </c>
      <c r="G447" s="98" t="s">
        <v>14</v>
      </c>
      <c r="H447" s="98" t="s">
        <v>72</v>
      </c>
      <c r="I447" s="116">
        <v>4.5011543400000005E-5</v>
      </c>
    </row>
    <row r="448" spans="2:9" x14ac:dyDescent="0.25">
      <c r="B448" s="98">
        <v>2024</v>
      </c>
      <c r="C448" s="98" t="s">
        <v>25</v>
      </c>
      <c r="D448" s="98" t="s">
        <v>27</v>
      </c>
      <c r="E448" s="98" t="s">
        <v>12</v>
      </c>
      <c r="F448" s="98" t="s">
        <v>44</v>
      </c>
      <c r="G448" s="98" t="s">
        <v>14</v>
      </c>
      <c r="H448" s="98" t="s">
        <v>73</v>
      </c>
      <c r="I448" s="116">
        <v>1.4341499999999999E-3</v>
      </c>
    </row>
    <row r="449" spans="2:9" x14ac:dyDescent="0.25">
      <c r="B449" s="98">
        <v>2024</v>
      </c>
      <c r="C449" s="98" t="s">
        <v>25</v>
      </c>
      <c r="D449" s="98" t="s">
        <v>27</v>
      </c>
      <c r="E449" s="98" t="s">
        <v>12</v>
      </c>
      <c r="F449" s="98" t="s">
        <v>44</v>
      </c>
      <c r="G449" s="98" t="s">
        <v>14</v>
      </c>
      <c r="H449" s="98" t="s">
        <v>74</v>
      </c>
      <c r="I449" s="116">
        <v>6.8508000000000002E-4</v>
      </c>
    </row>
    <row r="450" spans="2:9" x14ac:dyDescent="0.25">
      <c r="B450" s="98">
        <v>2024</v>
      </c>
      <c r="C450" s="98" t="s">
        <v>25</v>
      </c>
      <c r="D450" s="98" t="s">
        <v>27</v>
      </c>
      <c r="E450" s="98" t="s">
        <v>12</v>
      </c>
      <c r="F450" s="98" t="s">
        <v>44</v>
      </c>
      <c r="G450" s="98" t="s">
        <v>231</v>
      </c>
      <c r="H450" s="98" t="s">
        <v>75</v>
      </c>
      <c r="I450" s="116">
        <v>0.10783931916923077</v>
      </c>
    </row>
    <row r="451" spans="2:9" x14ac:dyDescent="0.25">
      <c r="B451" s="98">
        <v>2024</v>
      </c>
      <c r="C451" s="98" t="s">
        <v>25</v>
      </c>
      <c r="D451" s="98" t="s">
        <v>27</v>
      </c>
      <c r="E451" s="98" t="s">
        <v>12</v>
      </c>
      <c r="F451" s="98" t="s">
        <v>45</v>
      </c>
      <c r="G451" s="98" t="s">
        <v>11</v>
      </c>
      <c r="H451" s="98" t="s">
        <v>110</v>
      </c>
      <c r="I451" s="116">
        <v>1.7464012499999999E-3</v>
      </c>
    </row>
    <row r="452" spans="2:9" x14ac:dyDescent="0.25">
      <c r="B452" s="98">
        <v>2024</v>
      </c>
      <c r="C452" s="98" t="s">
        <v>25</v>
      </c>
      <c r="D452" s="98" t="s">
        <v>27</v>
      </c>
      <c r="E452" s="98" t="s">
        <v>12</v>
      </c>
      <c r="F452" s="98" t="s">
        <v>45</v>
      </c>
      <c r="G452" s="98" t="s">
        <v>11</v>
      </c>
      <c r="H452" s="98" t="s">
        <v>76</v>
      </c>
      <c r="I452" s="116">
        <v>1.463155845816E-4</v>
      </c>
    </row>
    <row r="453" spans="2:9" x14ac:dyDescent="0.25">
      <c r="B453" s="98">
        <v>2024</v>
      </c>
      <c r="C453" s="98" t="s">
        <v>25</v>
      </c>
      <c r="D453" s="98" t="s">
        <v>27</v>
      </c>
      <c r="E453" s="98" t="s">
        <v>12</v>
      </c>
      <c r="F453" s="98" t="s">
        <v>45</v>
      </c>
      <c r="G453" s="98" t="s">
        <v>11</v>
      </c>
      <c r="H453" s="98" t="s">
        <v>78</v>
      </c>
      <c r="I453" s="116">
        <v>1.4449999999999999E-4</v>
      </c>
    </row>
    <row r="454" spans="2:9" x14ac:dyDescent="0.25">
      <c r="B454" s="98">
        <v>2024</v>
      </c>
      <c r="C454" s="98" t="s">
        <v>25</v>
      </c>
      <c r="D454" s="98" t="s">
        <v>27</v>
      </c>
      <c r="E454" s="98" t="s">
        <v>12</v>
      </c>
      <c r="F454" s="98" t="s">
        <v>45</v>
      </c>
      <c r="G454" s="98" t="s">
        <v>11</v>
      </c>
      <c r="H454" s="98" t="s">
        <v>80</v>
      </c>
      <c r="I454" s="116">
        <v>4.5379500000000003E-2</v>
      </c>
    </row>
    <row r="455" spans="2:9" x14ac:dyDescent="0.25">
      <c r="B455" s="98">
        <v>2024</v>
      </c>
      <c r="C455" s="98" t="s">
        <v>25</v>
      </c>
      <c r="D455" s="98" t="s">
        <v>27</v>
      </c>
      <c r="E455" s="98" t="s">
        <v>12</v>
      </c>
      <c r="F455" s="98" t="s">
        <v>45</v>
      </c>
      <c r="G455" s="98" t="s">
        <v>11</v>
      </c>
      <c r="H455" s="98" t="s">
        <v>81</v>
      </c>
      <c r="I455" s="116">
        <v>1.6750000000000001E-3</v>
      </c>
    </row>
    <row r="456" spans="2:9" x14ac:dyDescent="0.25">
      <c r="B456" s="98">
        <v>2024</v>
      </c>
      <c r="C456" s="98" t="s">
        <v>25</v>
      </c>
      <c r="D456" s="98" t="s">
        <v>27</v>
      </c>
      <c r="E456" s="98" t="s">
        <v>12</v>
      </c>
      <c r="F456" s="98" t="s">
        <v>45</v>
      </c>
      <c r="G456" s="98" t="s">
        <v>13</v>
      </c>
      <c r="H456" s="98" t="s">
        <v>85</v>
      </c>
      <c r="I456" s="116">
        <v>7.2047500000000002E-3</v>
      </c>
    </row>
    <row r="457" spans="2:9" x14ac:dyDescent="0.25">
      <c r="B457" s="98">
        <v>2024</v>
      </c>
      <c r="C457" s="98" t="s">
        <v>25</v>
      </c>
      <c r="D457" s="98" t="s">
        <v>27</v>
      </c>
      <c r="E457" s="98" t="s">
        <v>12</v>
      </c>
      <c r="F457" s="98" t="s">
        <v>45</v>
      </c>
      <c r="G457" s="98" t="s">
        <v>15</v>
      </c>
      <c r="H457" s="98" t="s">
        <v>87</v>
      </c>
      <c r="I457" s="116">
        <v>1.8703954301437637E-2</v>
      </c>
    </row>
    <row r="458" spans="2:9" x14ac:dyDescent="0.25">
      <c r="B458" s="98">
        <v>2024</v>
      </c>
      <c r="C458" s="98" t="s">
        <v>25</v>
      </c>
      <c r="D458" s="98" t="s">
        <v>27</v>
      </c>
      <c r="E458" s="98" t="s">
        <v>12</v>
      </c>
      <c r="F458" s="98" t="s">
        <v>45</v>
      </c>
      <c r="G458" s="98" t="s">
        <v>16</v>
      </c>
      <c r="H458" s="98" t="s">
        <v>89</v>
      </c>
      <c r="I458" s="116">
        <v>1.44368E-4</v>
      </c>
    </row>
    <row r="459" spans="2:9" x14ac:dyDescent="0.25">
      <c r="B459" s="98">
        <v>2024</v>
      </c>
      <c r="C459" s="98" t="s">
        <v>25</v>
      </c>
      <c r="D459" s="98" t="s">
        <v>27</v>
      </c>
      <c r="E459" s="98" t="s">
        <v>12</v>
      </c>
      <c r="F459" s="98" t="s">
        <v>45</v>
      </c>
      <c r="G459" s="98" t="s">
        <v>16</v>
      </c>
      <c r="H459" s="98" t="s">
        <v>90</v>
      </c>
      <c r="I459" s="116">
        <v>1.9205219000000001E-4</v>
      </c>
    </row>
    <row r="460" spans="2:9" x14ac:dyDescent="0.25">
      <c r="B460" s="98">
        <v>2024</v>
      </c>
      <c r="C460" s="98" t="s">
        <v>25</v>
      </c>
      <c r="D460" s="98" t="s">
        <v>27</v>
      </c>
      <c r="E460" s="98" t="s">
        <v>12</v>
      </c>
      <c r="F460" s="98" t="s">
        <v>45</v>
      </c>
      <c r="G460" s="98" t="s">
        <v>16</v>
      </c>
      <c r="H460" s="98" t="s">
        <v>91</v>
      </c>
      <c r="I460" s="116">
        <v>1.9441E-3</v>
      </c>
    </row>
    <row r="461" spans="2:9" x14ac:dyDescent="0.25">
      <c r="B461" s="98">
        <v>2024</v>
      </c>
      <c r="C461" s="98" t="s">
        <v>25</v>
      </c>
      <c r="D461" s="98" t="s">
        <v>27</v>
      </c>
      <c r="E461" s="98" t="s">
        <v>12</v>
      </c>
      <c r="F461" s="98" t="s">
        <v>45</v>
      </c>
      <c r="G461" s="98" t="s">
        <v>16</v>
      </c>
      <c r="H461" s="98" t="s">
        <v>92</v>
      </c>
      <c r="I461" s="116">
        <v>0.11235803379047619</v>
      </c>
    </row>
    <row r="462" spans="2:9" x14ac:dyDescent="0.25">
      <c r="B462" s="98">
        <v>2024</v>
      </c>
      <c r="C462" s="98" t="s">
        <v>25</v>
      </c>
      <c r="D462" s="98" t="s">
        <v>27</v>
      </c>
      <c r="E462" s="98" t="s">
        <v>12</v>
      </c>
      <c r="F462" s="98" t="s">
        <v>45</v>
      </c>
      <c r="G462" s="98" t="s">
        <v>24</v>
      </c>
      <c r="H462" s="98" t="s">
        <v>112</v>
      </c>
      <c r="I462" s="116">
        <v>4.631631756E-2</v>
      </c>
    </row>
    <row r="463" spans="2:9" x14ac:dyDescent="0.25">
      <c r="B463" s="98">
        <v>2024</v>
      </c>
      <c r="C463" s="98" t="s">
        <v>25</v>
      </c>
      <c r="D463" s="98" t="s">
        <v>27</v>
      </c>
      <c r="E463" s="98" t="s">
        <v>12</v>
      </c>
      <c r="F463" s="98" t="s">
        <v>46</v>
      </c>
      <c r="G463" s="98" t="s">
        <v>11</v>
      </c>
      <c r="H463" s="98" t="s">
        <v>93</v>
      </c>
      <c r="I463" s="116">
        <v>6.7837042535447267E-3</v>
      </c>
    </row>
    <row r="464" spans="2:9" x14ac:dyDescent="0.25">
      <c r="B464" s="98">
        <v>2024</v>
      </c>
      <c r="C464" s="98" t="s">
        <v>25</v>
      </c>
      <c r="D464" s="98" t="s">
        <v>27</v>
      </c>
      <c r="E464" s="98" t="s">
        <v>12</v>
      </c>
      <c r="F464" s="98" t="s">
        <v>46</v>
      </c>
      <c r="G464" s="98" t="s">
        <v>233</v>
      </c>
      <c r="H464" s="98" t="s">
        <v>94</v>
      </c>
      <c r="I464" s="116">
        <v>1.0344509362168068E-2</v>
      </c>
    </row>
    <row r="465" spans="2:9" x14ac:dyDescent="0.25">
      <c r="B465" s="98">
        <v>2024</v>
      </c>
      <c r="C465" s="98" t="s">
        <v>25</v>
      </c>
      <c r="D465" s="98" t="s">
        <v>27</v>
      </c>
      <c r="E465" s="98" t="s">
        <v>12</v>
      </c>
      <c r="F465" s="98" t="s">
        <v>46</v>
      </c>
      <c r="G465" s="98" t="s">
        <v>17</v>
      </c>
      <c r="H465" s="98" t="s">
        <v>95</v>
      </c>
      <c r="I465" s="116">
        <v>1.0933909112401399</v>
      </c>
    </row>
    <row r="466" spans="2:9" x14ac:dyDescent="0.25">
      <c r="B466" s="98">
        <v>2024</v>
      </c>
      <c r="C466" s="98" t="s">
        <v>25</v>
      </c>
      <c r="D466" s="98" t="s">
        <v>27</v>
      </c>
      <c r="E466" s="98" t="s">
        <v>12</v>
      </c>
      <c r="F466" s="98" t="s">
        <v>46</v>
      </c>
      <c r="G466" s="98" t="s">
        <v>17</v>
      </c>
      <c r="H466" s="98" t="s">
        <v>96</v>
      </c>
      <c r="I466" s="116">
        <v>8.6600000000000002E-4</v>
      </c>
    </row>
    <row r="467" spans="2:9" x14ac:dyDescent="0.25">
      <c r="B467" s="98">
        <v>2024</v>
      </c>
      <c r="C467" s="98" t="s">
        <v>25</v>
      </c>
      <c r="D467" s="98" t="s">
        <v>27</v>
      </c>
      <c r="E467" s="98" t="s">
        <v>12</v>
      </c>
      <c r="F467" s="98" t="s">
        <v>46</v>
      </c>
      <c r="G467" s="98" t="s">
        <v>17</v>
      </c>
      <c r="H467" s="98" t="s">
        <v>97</v>
      </c>
      <c r="I467" s="116">
        <v>5.4736675971683987E-3</v>
      </c>
    </row>
    <row r="468" spans="2:9" x14ac:dyDescent="0.25">
      <c r="B468" s="98">
        <v>2024</v>
      </c>
      <c r="C468" s="98" t="s">
        <v>25</v>
      </c>
      <c r="D468" s="98" t="s">
        <v>27</v>
      </c>
      <c r="E468" s="98" t="s">
        <v>12</v>
      </c>
      <c r="F468" s="98" t="s">
        <v>46</v>
      </c>
      <c r="G468" s="98" t="s">
        <v>18</v>
      </c>
      <c r="H468" s="98" t="s">
        <v>101</v>
      </c>
      <c r="I468" s="116">
        <v>4.1558509504000002E-2</v>
      </c>
    </row>
    <row r="469" spans="2:9" x14ac:dyDescent="0.25">
      <c r="B469" s="98">
        <v>2024</v>
      </c>
      <c r="C469" s="98" t="s">
        <v>25</v>
      </c>
      <c r="D469" s="98" t="s">
        <v>27</v>
      </c>
      <c r="E469" s="98" t="s">
        <v>12</v>
      </c>
      <c r="F469" s="98" t="s">
        <v>46</v>
      </c>
      <c r="G469" s="98" t="s">
        <v>18</v>
      </c>
      <c r="H469" s="98" t="s">
        <v>102</v>
      </c>
      <c r="I469" s="116">
        <v>7.7328096870059749E-3</v>
      </c>
    </row>
    <row r="470" spans="2:9" x14ac:dyDescent="0.25">
      <c r="B470" s="98">
        <v>2024</v>
      </c>
      <c r="C470" s="98" t="s">
        <v>25</v>
      </c>
      <c r="D470" s="98" t="s">
        <v>27</v>
      </c>
      <c r="E470" s="98" t="s">
        <v>12</v>
      </c>
      <c r="F470" s="98" t="s">
        <v>46</v>
      </c>
      <c r="G470" s="98" t="s">
        <v>18</v>
      </c>
      <c r="H470" s="98" t="s">
        <v>103</v>
      </c>
      <c r="I470" s="116">
        <v>4.024611044576E-3</v>
      </c>
    </row>
    <row r="471" spans="2:9" x14ac:dyDescent="0.25">
      <c r="B471" s="98">
        <v>2024</v>
      </c>
      <c r="C471" s="98" t="s">
        <v>25</v>
      </c>
      <c r="D471" s="98" t="s">
        <v>27</v>
      </c>
      <c r="E471" s="98" t="s">
        <v>12</v>
      </c>
      <c r="F471" s="98" t="s">
        <v>46</v>
      </c>
      <c r="G471" s="98" t="s">
        <v>18</v>
      </c>
      <c r="H471" s="98" t="s">
        <v>104</v>
      </c>
      <c r="I471" s="116">
        <v>5.5599999999999996E-4</v>
      </c>
    </row>
    <row r="472" spans="2:9" x14ac:dyDescent="0.25">
      <c r="B472" s="98">
        <v>2024</v>
      </c>
      <c r="C472" s="98" t="s">
        <v>25</v>
      </c>
      <c r="D472" s="98" t="s">
        <v>27</v>
      </c>
      <c r="E472" s="98" t="s">
        <v>12</v>
      </c>
      <c r="F472" s="98" t="s">
        <v>46</v>
      </c>
      <c r="G472" s="98" t="s">
        <v>19</v>
      </c>
      <c r="H472" s="98" t="s">
        <v>106</v>
      </c>
      <c r="I472" s="116">
        <v>0.11454622422616445</v>
      </c>
    </row>
    <row r="473" spans="2:9" x14ac:dyDescent="0.25">
      <c r="B473" s="98">
        <v>2024</v>
      </c>
      <c r="C473" s="98" t="s">
        <v>25</v>
      </c>
      <c r="D473" s="98" t="s">
        <v>27</v>
      </c>
      <c r="E473" s="98" t="s">
        <v>12</v>
      </c>
      <c r="F473" s="98" t="s">
        <v>46</v>
      </c>
      <c r="G473" s="98" t="s">
        <v>19</v>
      </c>
      <c r="H473" s="98" t="s">
        <v>107</v>
      </c>
      <c r="I473" s="116">
        <v>0.1995148993933584</v>
      </c>
    </row>
    <row r="474" spans="2:9" x14ac:dyDescent="0.25">
      <c r="B474" s="98">
        <v>2024</v>
      </c>
      <c r="C474" s="98" t="s">
        <v>25</v>
      </c>
      <c r="D474" s="98" t="s">
        <v>27</v>
      </c>
      <c r="E474" s="98" t="s">
        <v>12</v>
      </c>
      <c r="F474" s="98" t="s">
        <v>46</v>
      </c>
      <c r="G474" s="98" t="s">
        <v>19</v>
      </c>
      <c r="H474" s="98" t="s">
        <v>108</v>
      </c>
      <c r="I474" s="116">
        <v>3.4071581470420001E-3</v>
      </c>
    </row>
    <row r="475" spans="2:9" x14ac:dyDescent="0.25">
      <c r="B475" s="98">
        <v>2024</v>
      </c>
      <c r="C475" s="98" t="s">
        <v>25</v>
      </c>
      <c r="D475" s="98" t="s">
        <v>27</v>
      </c>
      <c r="E475" s="98" t="s">
        <v>12</v>
      </c>
      <c r="F475" s="98" t="s">
        <v>46</v>
      </c>
      <c r="G475" s="98" t="s">
        <v>19</v>
      </c>
      <c r="H475" s="98" t="s">
        <v>109</v>
      </c>
      <c r="I475" s="116">
        <v>1.5711796085714286E-2</v>
      </c>
    </row>
    <row r="476" spans="2:9" x14ac:dyDescent="0.25">
      <c r="B476" s="98">
        <v>2024</v>
      </c>
      <c r="C476" s="98" t="s">
        <v>25</v>
      </c>
      <c r="D476" s="98" t="s">
        <v>27</v>
      </c>
      <c r="E476" s="98" t="s">
        <v>10</v>
      </c>
      <c r="F476" s="98" t="s">
        <v>44</v>
      </c>
      <c r="G476" s="98" t="s">
        <v>229</v>
      </c>
      <c r="H476" s="98" t="s">
        <v>70</v>
      </c>
      <c r="I476" s="116">
        <v>3.53822177464E-3</v>
      </c>
    </row>
    <row r="477" spans="2:9" x14ac:dyDescent="0.25">
      <c r="B477" s="98">
        <v>2024</v>
      </c>
      <c r="C477" s="98" t="s">
        <v>25</v>
      </c>
      <c r="D477" s="98" t="s">
        <v>27</v>
      </c>
      <c r="E477" s="98" t="s">
        <v>10</v>
      </c>
      <c r="F477" s="98" t="s">
        <v>44</v>
      </c>
      <c r="G477" s="98" t="s">
        <v>230</v>
      </c>
      <c r="H477" s="98" t="s">
        <v>71</v>
      </c>
      <c r="I477" s="116">
        <v>2.8879047834000004E-3</v>
      </c>
    </row>
    <row r="478" spans="2:9" x14ac:dyDescent="0.25">
      <c r="B478" s="98">
        <v>2024</v>
      </c>
      <c r="C478" s="98" t="s">
        <v>25</v>
      </c>
      <c r="D478" s="98" t="s">
        <v>27</v>
      </c>
      <c r="E478" s="98" t="s">
        <v>10</v>
      </c>
      <c r="F478" s="98" t="s">
        <v>44</v>
      </c>
      <c r="G478" s="98" t="s">
        <v>14</v>
      </c>
      <c r="H478" s="98" t="s">
        <v>72</v>
      </c>
      <c r="I478" s="116">
        <v>4.8825021382500005E-4</v>
      </c>
    </row>
    <row r="479" spans="2:9" x14ac:dyDescent="0.25">
      <c r="B479" s="98">
        <v>2024</v>
      </c>
      <c r="C479" s="98" t="s">
        <v>25</v>
      </c>
      <c r="D479" s="98" t="s">
        <v>27</v>
      </c>
      <c r="E479" s="98" t="s">
        <v>10</v>
      </c>
      <c r="F479" s="98" t="s">
        <v>44</v>
      </c>
      <c r="G479" s="98" t="s">
        <v>14</v>
      </c>
      <c r="H479" s="98" t="s">
        <v>73</v>
      </c>
      <c r="I479" s="116">
        <v>4.338637303030303E-2</v>
      </c>
    </row>
    <row r="480" spans="2:9" x14ac:dyDescent="0.25">
      <c r="B480" s="98">
        <v>2024</v>
      </c>
      <c r="C480" s="98" t="s">
        <v>25</v>
      </c>
      <c r="D480" s="98" t="s">
        <v>27</v>
      </c>
      <c r="E480" s="98" t="s">
        <v>10</v>
      </c>
      <c r="F480" s="98" t="s">
        <v>44</v>
      </c>
      <c r="G480" s="98" t="s">
        <v>14</v>
      </c>
      <c r="H480" s="98" t="s">
        <v>74</v>
      </c>
      <c r="I480" s="116">
        <v>5.1553112498029949E-2</v>
      </c>
    </row>
    <row r="481" spans="2:9" x14ac:dyDescent="0.25">
      <c r="B481" s="98">
        <v>2024</v>
      </c>
      <c r="C481" s="98" t="s">
        <v>25</v>
      </c>
      <c r="D481" s="98" t="s">
        <v>27</v>
      </c>
      <c r="E481" s="98" t="s">
        <v>10</v>
      </c>
      <c r="F481" s="98" t="s">
        <v>44</v>
      </c>
      <c r="G481" s="98" t="s">
        <v>231</v>
      </c>
      <c r="H481" s="98" t="s">
        <v>75</v>
      </c>
      <c r="I481" s="116">
        <v>3.589126931</v>
      </c>
    </row>
    <row r="482" spans="2:9" x14ac:dyDescent="0.25">
      <c r="B482" s="98">
        <v>2024</v>
      </c>
      <c r="C482" s="98" t="s">
        <v>25</v>
      </c>
      <c r="D482" s="98" t="s">
        <v>27</v>
      </c>
      <c r="E482" s="98" t="s">
        <v>10</v>
      </c>
      <c r="F482" s="98" t="s">
        <v>45</v>
      </c>
      <c r="G482" s="98" t="s">
        <v>11</v>
      </c>
      <c r="H482" s="98" t="s">
        <v>110</v>
      </c>
      <c r="I482" s="116">
        <v>0.69812808312499997</v>
      </c>
    </row>
    <row r="483" spans="2:9" x14ac:dyDescent="0.25">
      <c r="B483" s="98">
        <v>2024</v>
      </c>
      <c r="C483" s="98" t="s">
        <v>25</v>
      </c>
      <c r="D483" s="98" t="s">
        <v>27</v>
      </c>
      <c r="E483" s="98" t="s">
        <v>10</v>
      </c>
      <c r="F483" s="98" t="s">
        <v>45</v>
      </c>
      <c r="G483" s="98" t="s">
        <v>11</v>
      </c>
      <c r="H483" s="98" t="s">
        <v>76</v>
      </c>
      <c r="I483" s="116">
        <v>5.3164544205254998E-3</v>
      </c>
    </row>
    <row r="484" spans="2:9" x14ac:dyDescent="0.25">
      <c r="B484" s="98">
        <v>2024</v>
      </c>
      <c r="C484" s="98" t="s">
        <v>25</v>
      </c>
      <c r="D484" s="98" t="s">
        <v>27</v>
      </c>
      <c r="E484" s="98" t="s">
        <v>10</v>
      </c>
      <c r="F484" s="98" t="s">
        <v>45</v>
      </c>
      <c r="G484" s="98" t="s">
        <v>11</v>
      </c>
      <c r="H484" s="98" t="s">
        <v>78</v>
      </c>
      <c r="I484" s="116">
        <v>2.3800000000000001E-4</v>
      </c>
    </row>
    <row r="485" spans="2:9" x14ac:dyDescent="0.25">
      <c r="B485" s="98">
        <v>2024</v>
      </c>
      <c r="C485" s="98" t="s">
        <v>25</v>
      </c>
      <c r="D485" s="98" t="s">
        <v>27</v>
      </c>
      <c r="E485" s="98" t="s">
        <v>10</v>
      </c>
      <c r="F485" s="98" t="s">
        <v>45</v>
      </c>
      <c r="G485" s="98" t="s">
        <v>11</v>
      </c>
      <c r="H485" s="98" t="s">
        <v>80</v>
      </c>
      <c r="I485" s="116">
        <v>2.4608097999999998</v>
      </c>
    </row>
    <row r="486" spans="2:9" x14ac:dyDescent="0.25">
      <c r="B486" s="98">
        <v>2024</v>
      </c>
      <c r="C486" s="98" t="s">
        <v>25</v>
      </c>
      <c r="D486" s="98" t="s">
        <v>27</v>
      </c>
      <c r="E486" s="98" t="s">
        <v>10</v>
      </c>
      <c r="F486" s="98" t="s">
        <v>45</v>
      </c>
      <c r="G486" s="98" t="s">
        <v>11</v>
      </c>
      <c r="H486" s="98" t="s">
        <v>81</v>
      </c>
      <c r="I486" s="116">
        <v>3.6028999999999999E-2</v>
      </c>
    </row>
    <row r="487" spans="2:9" x14ac:dyDescent="0.25">
      <c r="B487" s="98">
        <v>2024</v>
      </c>
      <c r="C487" s="98" t="s">
        <v>25</v>
      </c>
      <c r="D487" s="98" t="s">
        <v>27</v>
      </c>
      <c r="E487" s="98" t="s">
        <v>10</v>
      </c>
      <c r="F487" s="98" t="s">
        <v>45</v>
      </c>
      <c r="G487" s="98" t="s">
        <v>13</v>
      </c>
      <c r="H487" s="98" t="s">
        <v>85</v>
      </c>
      <c r="I487" s="116">
        <v>0.32659761999999998</v>
      </c>
    </row>
    <row r="488" spans="2:9" x14ac:dyDescent="0.25">
      <c r="B488" s="98">
        <v>2024</v>
      </c>
      <c r="C488" s="98" t="s">
        <v>25</v>
      </c>
      <c r="D488" s="98" t="s">
        <v>27</v>
      </c>
      <c r="E488" s="98" t="s">
        <v>10</v>
      </c>
      <c r="F488" s="98" t="s">
        <v>45</v>
      </c>
      <c r="G488" s="98" t="s">
        <v>13</v>
      </c>
      <c r="H488" s="98" t="s">
        <v>86</v>
      </c>
      <c r="I488" s="116">
        <v>4.2749999999999997E-6</v>
      </c>
    </row>
    <row r="489" spans="2:9" x14ac:dyDescent="0.25">
      <c r="B489" s="98">
        <v>2024</v>
      </c>
      <c r="C489" s="98" t="s">
        <v>25</v>
      </c>
      <c r="D489" s="98" t="s">
        <v>27</v>
      </c>
      <c r="E489" s="98" t="s">
        <v>10</v>
      </c>
      <c r="F489" s="98" t="s">
        <v>45</v>
      </c>
      <c r="G489" s="98" t="s">
        <v>15</v>
      </c>
      <c r="H489" s="98" t="s">
        <v>87</v>
      </c>
      <c r="I489" s="116">
        <v>0.42543465037631445</v>
      </c>
    </row>
    <row r="490" spans="2:9" x14ac:dyDescent="0.25">
      <c r="B490" s="98">
        <v>2024</v>
      </c>
      <c r="C490" s="98" t="s">
        <v>25</v>
      </c>
      <c r="D490" s="98" t="s">
        <v>27</v>
      </c>
      <c r="E490" s="98" t="s">
        <v>10</v>
      </c>
      <c r="F490" s="98" t="s">
        <v>45</v>
      </c>
      <c r="G490" s="98" t="s">
        <v>16</v>
      </c>
      <c r="H490" s="98" t="s">
        <v>88</v>
      </c>
      <c r="I490" s="116">
        <v>3.0194999999999999E-4</v>
      </c>
    </row>
    <row r="491" spans="2:9" x14ac:dyDescent="0.25">
      <c r="B491" s="98">
        <v>2024</v>
      </c>
      <c r="C491" s="98" t="s">
        <v>25</v>
      </c>
      <c r="D491" s="98" t="s">
        <v>27</v>
      </c>
      <c r="E491" s="98" t="s">
        <v>10</v>
      </c>
      <c r="F491" s="98" t="s">
        <v>45</v>
      </c>
      <c r="G491" s="98" t="s">
        <v>16</v>
      </c>
      <c r="H491" s="98" t="s">
        <v>89</v>
      </c>
      <c r="I491" s="116">
        <v>2.4830080000000001E-3</v>
      </c>
    </row>
    <row r="492" spans="2:9" x14ac:dyDescent="0.25">
      <c r="B492" s="98">
        <v>2024</v>
      </c>
      <c r="C492" s="98" t="s">
        <v>25</v>
      </c>
      <c r="D492" s="98" t="s">
        <v>27</v>
      </c>
      <c r="E492" s="98" t="s">
        <v>10</v>
      </c>
      <c r="F492" s="98" t="s">
        <v>45</v>
      </c>
      <c r="G492" s="98" t="s">
        <v>16</v>
      </c>
      <c r="H492" s="98" t="s">
        <v>90</v>
      </c>
      <c r="I492" s="116">
        <v>0.326128015316</v>
      </c>
    </row>
    <row r="493" spans="2:9" x14ac:dyDescent="0.25">
      <c r="B493" s="98">
        <v>2024</v>
      </c>
      <c r="C493" s="98" t="s">
        <v>25</v>
      </c>
      <c r="D493" s="98" t="s">
        <v>27</v>
      </c>
      <c r="E493" s="98" t="s">
        <v>10</v>
      </c>
      <c r="F493" s="98" t="s">
        <v>45</v>
      </c>
      <c r="G493" s="98" t="s">
        <v>16</v>
      </c>
      <c r="H493" s="98" t="s">
        <v>91</v>
      </c>
      <c r="I493" s="116">
        <v>4.9353544499999999E-2</v>
      </c>
    </row>
    <row r="494" spans="2:9" x14ac:dyDescent="0.25">
      <c r="B494" s="98">
        <v>2024</v>
      </c>
      <c r="C494" s="98" t="s">
        <v>25</v>
      </c>
      <c r="D494" s="98" t="s">
        <v>27</v>
      </c>
      <c r="E494" s="98" t="s">
        <v>10</v>
      </c>
      <c r="F494" s="98" t="s">
        <v>45</v>
      </c>
      <c r="G494" s="98" t="s">
        <v>16</v>
      </c>
      <c r="H494" s="98" t="s">
        <v>92</v>
      </c>
      <c r="I494" s="116">
        <v>2.6061182688888889</v>
      </c>
    </row>
    <row r="495" spans="2:9" x14ac:dyDescent="0.25">
      <c r="B495" s="98">
        <v>2024</v>
      </c>
      <c r="C495" s="98" t="s">
        <v>25</v>
      </c>
      <c r="D495" s="98" t="s">
        <v>27</v>
      </c>
      <c r="E495" s="98" t="s">
        <v>10</v>
      </c>
      <c r="F495" s="98" t="s">
        <v>45</v>
      </c>
      <c r="G495" s="98" t="s">
        <v>24</v>
      </c>
      <c r="H495" s="98" t="s">
        <v>112</v>
      </c>
      <c r="I495" s="116">
        <v>0.95312832630238087</v>
      </c>
    </row>
    <row r="496" spans="2:9" x14ac:dyDescent="0.25">
      <c r="B496" s="98">
        <v>2024</v>
      </c>
      <c r="C496" s="98" t="s">
        <v>25</v>
      </c>
      <c r="D496" s="98" t="s">
        <v>27</v>
      </c>
      <c r="E496" s="98" t="s">
        <v>10</v>
      </c>
      <c r="F496" s="98" t="s">
        <v>46</v>
      </c>
      <c r="G496" s="98" t="s">
        <v>11</v>
      </c>
      <c r="H496" s="98" t="s">
        <v>93</v>
      </c>
      <c r="I496" s="116">
        <v>0.2469172499269168</v>
      </c>
    </row>
    <row r="497" spans="2:9" x14ac:dyDescent="0.25">
      <c r="B497" s="98">
        <v>2024</v>
      </c>
      <c r="C497" s="98" t="s">
        <v>25</v>
      </c>
      <c r="D497" s="98" t="s">
        <v>27</v>
      </c>
      <c r="E497" s="98" t="s">
        <v>10</v>
      </c>
      <c r="F497" s="98" t="s">
        <v>46</v>
      </c>
      <c r="G497" s="98" t="s">
        <v>233</v>
      </c>
      <c r="H497" s="98" t="s">
        <v>94</v>
      </c>
      <c r="I497" s="116">
        <v>0.42127802800440173</v>
      </c>
    </row>
    <row r="498" spans="2:9" x14ac:dyDescent="0.25">
      <c r="B498" s="98">
        <v>2024</v>
      </c>
      <c r="C498" s="98" t="s">
        <v>25</v>
      </c>
      <c r="D498" s="98" t="s">
        <v>27</v>
      </c>
      <c r="E498" s="98" t="s">
        <v>10</v>
      </c>
      <c r="F498" s="98" t="s">
        <v>46</v>
      </c>
      <c r="G498" s="98" t="s">
        <v>17</v>
      </c>
      <c r="H498" s="98" t="s">
        <v>95</v>
      </c>
      <c r="I498" s="116">
        <v>51.198094477043007</v>
      </c>
    </row>
    <row r="499" spans="2:9" x14ac:dyDescent="0.25">
      <c r="B499" s="98">
        <v>2024</v>
      </c>
      <c r="C499" s="98" t="s">
        <v>25</v>
      </c>
      <c r="D499" s="98" t="s">
        <v>27</v>
      </c>
      <c r="E499" s="98" t="s">
        <v>10</v>
      </c>
      <c r="F499" s="98" t="s">
        <v>46</v>
      </c>
      <c r="G499" s="98" t="s">
        <v>17</v>
      </c>
      <c r="H499" s="98" t="s">
        <v>96</v>
      </c>
      <c r="I499" s="116">
        <v>6.5235779999999993E-2</v>
      </c>
    </row>
    <row r="500" spans="2:9" x14ac:dyDescent="0.25">
      <c r="B500" s="98">
        <v>2024</v>
      </c>
      <c r="C500" s="98" t="s">
        <v>25</v>
      </c>
      <c r="D500" s="98" t="s">
        <v>27</v>
      </c>
      <c r="E500" s="98" t="s">
        <v>10</v>
      </c>
      <c r="F500" s="98" t="s">
        <v>46</v>
      </c>
      <c r="G500" s="98" t="s">
        <v>17</v>
      </c>
      <c r="H500" s="98" t="s">
        <v>97</v>
      </c>
      <c r="I500" s="116">
        <v>0.12256615579806684</v>
      </c>
    </row>
    <row r="501" spans="2:9" x14ac:dyDescent="0.25">
      <c r="B501" s="98">
        <v>2024</v>
      </c>
      <c r="C501" s="98" t="s">
        <v>25</v>
      </c>
      <c r="D501" s="98" t="s">
        <v>27</v>
      </c>
      <c r="E501" s="98" t="s">
        <v>10</v>
      </c>
      <c r="F501" s="98" t="s">
        <v>46</v>
      </c>
      <c r="G501" s="98" t="s">
        <v>18</v>
      </c>
      <c r="H501" s="98" t="s">
        <v>101</v>
      </c>
      <c r="I501" s="116">
        <v>1.9375903867384945</v>
      </c>
    </row>
    <row r="502" spans="2:9" x14ac:dyDescent="0.25">
      <c r="B502" s="98">
        <v>2024</v>
      </c>
      <c r="C502" s="98" t="s">
        <v>25</v>
      </c>
      <c r="D502" s="98" t="s">
        <v>27</v>
      </c>
      <c r="E502" s="98" t="s">
        <v>10</v>
      </c>
      <c r="F502" s="98" t="s">
        <v>46</v>
      </c>
      <c r="G502" s="98" t="s">
        <v>18</v>
      </c>
      <c r="H502" s="98" t="s">
        <v>102</v>
      </c>
      <c r="I502" s="116">
        <v>0.12948079307016114</v>
      </c>
    </row>
    <row r="503" spans="2:9" x14ac:dyDescent="0.25">
      <c r="B503" s="98">
        <v>2024</v>
      </c>
      <c r="C503" s="98" t="s">
        <v>25</v>
      </c>
      <c r="D503" s="98" t="s">
        <v>27</v>
      </c>
      <c r="E503" s="98" t="s">
        <v>10</v>
      </c>
      <c r="F503" s="98" t="s">
        <v>46</v>
      </c>
      <c r="G503" s="98" t="s">
        <v>18</v>
      </c>
      <c r="H503" s="98" t="s">
        <v>103</v>
      </c>
      <c r="I503" s="116">
        <v>2.7402185310960003E-2</v>
      </c>
    </row>
    <row r="504" spans="2:9" x14ac:dyDescent="0.25">
      <c r="B504" s="98">
        <v>2024</v>
      </c>
      <c r="C504" s="98" t="s">
        <v>25</v>
      </c>
      <c r="D504" s="98" t="s">
        <v>27</v>
      </c>
      <c r="E504" s="98" t="s">
        <v>10</v>
      </c>
      <c r="F504" s="98" t="s">
        <v>46</v>
      </c>
      <c r="G504" s="98" t="s">
        <v>18</v>
      </c>
      <c r="H504" s="98" t="s">
        <v>104</v>
      </c>
      <c r="I504" s="116">
        <v>4.0378000000000002E-3</v>
      </c>
    </row>
    <row r="505" spans="2:9" x14ac:dyDescent="0.25">
      <c r="B505" s="98">
        <v>2024</v>
      </c>
      <c r="C505" s="98" t="s">
        <v>25</v>
      </c>
      <c r="D505" s="98" t="s">
        <v>27</v>
      </c>
      <c r="E505" s="98" t="s">
        <v>10</v>
      </c>
      <c r="F505" s="98" t="s">
        <v>46</v>
      </c>
      <c r="G505" s="98" t="s">
        <v>18</v>
      </c>
      <c r="H505" s="98" t="s">
        <v>111</v>
      </c>
      <c r="I505" s="116">
        <v>1.0874E-2</v>
      </c>
    </row>
    <row r="506" spans="2:9" x14ac:dyDescent="0.25">
      <c r="B506" s="98">
        <v>2024</v>
      </c>
      <c r="C506" s="98" t="s">
        <v>25</v>
      </c>
      <c r="D506" s="98" t="s">
        <v>27</v>
      </c>
      <c r="E506" s="98" t="s">
        <v>10</v>
      </c>
      <c r="F506" s="98" t="s">
        <v>46</v>
      </c>
      <c r="G506" s="98" t="s">
        <v>19</v>
      </c>
      <c r="H506" s="98" t="s">
        <v>106</v>
      </c>
      <c r="I506" s="116">
        <v>1.52587559129293</v>
      </c>
    </row>
    <row r="507" spans="2:9" x14ac:dyDescent="0.25">
      <c r="B507" s="98">
        <v>2024</v>
      </c>
      <c r="C507" s="98" t="s">
        <v>25</v>
      </c>
      <c r="D507" s="98" t="s">
        <v>27</v>
      </c>
      <c r="E507" s="98" t="s">
        <v>10</v>
      </c>
      <c r="F507" s="98" t="s">
        <v>46</v>
      </c>
      <c r="G507" s="98" t="s">
        <v>19</v>
      </c>
      <c r="H507" s="98" t="s">
        <v>107</v>
      </c>
      <c r="I507" s="116">
        <v>10.985218749854699</v>
      </c>
    </row>
    <row r="508" spans="2:9" x14ac:dyDescent="0.25">
      <c r="B508" s="98">
        <v>2024</v>
      </c>
      <c r="C508" s="98" t="s">
        <v>25</v>
      </c>
      <c r="D508" s="98" t="s">
        <v>27</v>
      </c>
      <c r="E508" s="98" t="s">
        <v>10</v>
      </c>
      <c r="F508" s="98" t="s">
        <v>46</v>
      </c>
      <c r="G508" s="98" t="s">
        <v>19</v>
      </c>
      <c r="H508" s="98" t="s">
        <v>108</v>
      </c>
      <c r="I508" s="116">
        <v>4.392412658132E-2</v>
      </c>
    </row>
    <row r="509" spans="2:9" x14ac:dyDescent="0.25">
      <c r="B509" s="98">
        <v>2024</v>
      </c>
      <c r="C509" s="98" t="s">
        <v>25</v>
      </c>
      <c r="D509" s="98" t="s">
        <v>27</v>
      </c>
      <c r="E509" s="98" t="s">
        <v>10</v>
      </c>
      <c r="F509" s="98" t="s">
        <v>46</v>
      </c>
      <c r="G509" s="98" t="s">
        <v>19</v>
      </c>
      <c r="H509" s="98" t="s">
        <v>109</v>
      </c>
      <c r="I509" s="116">
        <v>0.17746400380952382</v>
      </c>
    </row>
    <row r="510" spans="2:9" x14ac:dyDescent="0.25">
      <c r="B510" s="98">
        <v>2024</v>
      </c>
      <c r="C510" s="98" t="s">
        <v>25</v>
      </c>
      <c r="D510" s="98" t="s">
        <v>28</v>
      </c>
      <c r="E510" s="98" t="s">
        <v>12</v>
      </c>
      <c r="F510" s="98" t="s">
        <v>44</v>
      </c>
      <c r="G510" s="98" t="s">
        <v>229</v>
      </c>
      <c r="H510" s="98" t="s">
        <v>70</v>
      </c>
      <c r="I510" s="116">
        <v>4.1258932154666671E-5</v>
      </c>
    </row>
    <row r="511" spans="2:9" x14ac:dyDescent="0.25">
      <c r="B511" s="98">
        <v>2024</v>
      </c>
      <c r="C511" s="98" t="s">
        <v>25</v>
      </c>
      <c r="D511" s="98" t="s">
        <v>28</v>
      </c>
      <c r="E511" s="98" t="s">
        <v>12</v>
      </c>
      <c r="F511" s="98" t="s">
        <v>44</v>
      </c>
      <c r="G511" s="98" t="s">
        <v>230</v>
      </c>
      <c r="H511" s="98" t="s">
        <v>71</v>
      </c>
      <c r="I511" s="116">
        <v>1.6411873219000003E-4</v>
      </c>
    </row>
    <row r="512" spans="2:9" x14ac:dyDescent="0.25">
      <c r="B512" s="98">
        <v>2024</v>
      </c>
      <c r="C512" s="98" t="s">
        <v>25</v>
      </c>
      <c r="D512" s="98" t="s">
        <v>28</v>
      </c>
      <c r="E512" s="98" t="s">
        <v>12</v>
      </c>
      <c r="F512" s="98" t="s">
        <v>44</v>
      </c>
      <c r="G512" s="98" t="s">
        <v>14</v>
      </c>
      <c r="H512" s="98" t="s">
        <v>72</v>
      </c>
      <c r="I512" s="116">
        <v>1.5754040190000003E-4</v>
      </c>
    </row>
    <row r="513" spans="2:9" x14ac:dyDescent="0.25">
      <c r="B513" s="98">
        <v>2024</v>
      </c>
      <c r="C513" s="98" t="s">
        <v>25</v>
      </c>
      <c r="D513" s="98" t="s">
        <v>28</v>
      </c>
      <c r="E513" s="98" t="s">
        <v>12</v>
      </c>
      <c r="F513" s="98" t="s">
        <v>44</v>
      </c>
      <c r="G513" s="98" t="s">
        <v>14</v>
      </c>
      <c r="H513" s="98" t="s">
        <v>73</v>
      </c>
      <c r="I513" s="116">
        <v>2.99242E-3</v>
      </c>
    </row>
    <row r="514" spans="2:9" x14ac:dyDescent="0.25">
      <c r="B514" s="98">
        <v>2024</v>
      </c>
      <c r="C514" s="98" t="s">
        <v>25</v>
      </c>
      <c r="D514" s="98" t="s">
        <v>28</v>
      </c>
      <c r="E514" s="98" t="s">
        <v>12</v>
      </c>
      <c r="F514" s="98" t="s">
        <v>44</v>
      </c>
      <c r="G514" s="98" t="s">
        <v>14</v>
      </c>
      <c r="H514" s="98" t="s">
        <v>74</v>
      </c>
      <c r="I514" s="116">
        <v>9.8722000000000002E-4</v>
      </c>
    </row>
    <row r="515" spans="2:9" x14ac:dyDescent="0.25">
      <c r="B515" s="98">
        <v>2024</v>
      </c>
      <c r="C515" s="98" t="s">
        <v>25</v>
      </c>
      <c r="D515" s="98" t="s">
        <v>28</v>
      </c>
      <c r="E515" s="98" t="s">
        <v>12</v>
      </c>
      <c r="F515" s="98" t="s">
        <v>44</v>
      </c>
      <c r="G515" s="98" t="s">
        <v>231</v>
      </c>
      <c r="H515" s="98" t="s">
        <v>75</v>
      </c>
      <c r="I515" s="116">
        <v>1.366639E-2</v>
      </c>
    </row>
    <row r="516" spans="2:9" x14ac:dyDescent="0.25">
      <c r="B516" s="98">
        <v>2024</v>
      </c>
      <c r="C516" s="98" t="s">
        <v>25</v>
      </c>
      <c r="D516" s="98" t="s">
        <v>28</v>
      </c>
      <c r="E516" s="98" t="s">
        <v>12</v>
      </c>
      <c r="F516" s="98" t="s">
        <v>45</v>
      </c>
      <c r="G516" s="98" t="s">
        <v>11</v>
      </c>
      <c r="H516" s="98" t="s">
        <v>76</v>
      </c>
      <c r="I516" s="116">
        <v>3.9359536649999992E-5</v>
      </c>
    </row>
    <row r="517" spans="2:9" x14ac:dyDescent="0.25">
      <c r="B517" s="98">
        <v>2024</v>
      </c>
      <c r="C517" s="98" t="s">
        <v>25</v>
      </c>
      <c r="D517" s="98" t="s">
        <v>28</v>
      </c>
      <c r="E517" s="98" t="s">
        <v>12</v>
      </c>
      <c r="F517" s="98" t="s">
        <v>45</v>
      </c>
      <c r="G517" s="98" t="s">
        <v>11</v>
      </c>
      <c r="H517" s="98" t="s">
        <v>78</v>
      </c>
      <c r="I517" s="116">
        <v>3.4E-5</v>
      </c>
    </row>
    <row r="518" spans="2:9" x14ac:dyDescent="0.25">
      <c r="B518" s="98">
        <v>2024</v>
      </c>
      <c r="C518" s="98" t="s">
        <v>25</v>
      </c>
      <c r="D518" s="98" t="s">
        <v>28</v>
      </c>
      <c r="E518" s="98" t="s">
        <v>12</v>
      </c>
      <c r="F518" s="98" t="s">
        <v>45</v>
      </c>
      <c r="G518" s="98" t="s">
        <v>11</v>
      </c>
      <c r="H518" s="98" t="s">
        <v>80</v>
      </c>
      <c r="I518" s="116">
        <v>3.4884224999999998E-2</v>
      </c>
    </row>
    <row r="519" spans="2:9" x14ac:dyDescent="0.25">
      <c r="B519" s="98">
        <v>2024</v>
      </c>
      <c r="C519" s="98" t="s">
        <v>25</v>
      </c>
      <c r="D519" s="98" t="s">
        <v>28</v>
      </c>
      <c r="E519" s="98" t="s">
        <v>12</v>
      </c>
      <c r="F519" s="98" t="s">
        <v>45</v>
      </c>
      <c r="G519" s="98" t="s">
        <v>11</v>
      </c>
      <c r="H519" s="98" t="s">
        <v>81</v>
      </c>
      <c r="I519" s="116">
        <v>2.0000000000000001E-4</v>
      </c>
    </row>
    <row r="520" spans="2:9" x14ac:dyDescent="0.25">
      <c r="B520" s="98">
        <v>2024</v>
      </c>
      <c r="C520" s="98" t="s">
        <v>25</v>
      </c>
      <c r="D520" s="98" t="s">
        <v>28</v>
      </c>
      <c r="E520" s="98" t="s">
        <v>12</v>
      </c>
      <c r="F520" s="98" t="s">
        <v>45</v>
      </c>
      <c r="G520" s="98" t="s">
        <v>13</v>
      </c>
      <c r="H520" s="98" t="s">
        <v>85</v>
      </c>
      <c r="I520" s="116">
        <v>3.7142559999999998E-2</v>
      </c>
    </row>
    <row r="521" spans="2:9" x14ac:dyDescent="0.25">
      <c r="B521" s="98">
        <v>2024</v>
      </c>
      <c r="C521" s="98" t="s">
        <v>25</v>
      </c>
      <c r="D521" s="98" t="s">
        <v>28</v>
      </c>
      <c r="E521" s="98" t="s">
        <v>12</v>
      </c>
      <c r="F521" s="98" t="s">
        <v>45</v>
      </c>
      <c r="G521" s="98" t="s">
        <v>15</v>
      </c>
      <c r="H521" s="98" t="s">
        <v>87</v>
      </c>
      <c r="I521" s="116">
        <v>8.877970736759401E-2</v>
      </c>
    </row>
    <row r="522" spans="2:9" x14ac:dyDescent="0.25">
      <c r="B522" s="98">
        <v>2024</v>
      </c>
      <c r="C522" s="98" t="s">
        <v>25</v>
      </c>
      <c r="D522" s="98" t="s">
        <v>28</v>
      </c>
      <c r="E522" s="98" t="s">
        <v>12</v>
      </c>
      <c r="F522" s="98" t="s">
        <v>45</v>
      </c>
      <c r="G522" s="98" t="s">
        <v>16</v>
      </c>
      <c r="H522" s="98" t="s">
        <v>88</v>
      </c>
      <c r="I522" s="116">
        <v>6.1799999999999998E-5</v>
      </c>
    </row>
    <row r="523" spans="2:9" x14ac:dyDescent="0.25">
      <c r="B523" s="98">
        <v>2024</v>
      </c>
      <c r="C523" s="98" t="s">
        <v>25</v>
      </c>
      <c r="D523" s="98" t="s">
        <v>28</v>
      </c>
      <c r="E523" s="98" t="s">
        <v>12</v>
      </c>
      <c r="F523" s="98" t="s">
        <v>45</v>
      </c>
      <c r="G523" s="98" t="s">
        <v>16</v>
      </c>
      <c r="H523" s="98" t="s">
        <v>89</v>
      </c>
      <c r="I523" s="116">
        <v>4.4623428571428572E-4</v>
      </c>
    </row>
    <row r="524" spans="2:9" x14ac:dyDescent="0.25">
      <c r="B524" s="98">
        <v>2024</v>
      </c>
      <c r="C524" s="98" t="s">
        <v>25</v>
      </c>
      <c r="D524" s="98" t="s">
        <v>28</v>
      </c>
      <c r="E524" s="98" t="s">
        <v>12</v>
      </c>
      <c r="F524" s="98" t="s">
        <v>45</v>
      </c>
      <c r="G524" s="98" t="s">
        <v>16</v>
      </c>
      <c r="H524" s="98" t="s">
        <v>90</v>
      </c>
      <c r="I524" s="116">
        <v>9.1205219000000011E-4</v>
      </c>
    </row>
    <row r="525" spans="2:9" x14ac:dyDescent="0.25">
      <c r="B525" s="98">
        <v>2024</v>
      </c>
      <c r="C525" s="98" t="s">
        <v>25</v>
      </c>
      <c r="D525" s="98" t="s">
        <v>28</v>
      </c>
      <c r="E525" s="98" t="s">
        <v>12</v>
      </c>
      <c r="F525" s="98" t="s">
        <v>45</v>
      </c>
      <c r="G525" s="98" t="s">
        <v>16</v>
      </c>
      <c r="H525" s="98" t="s">
        <v>91</v>
      </c>
      <c r="I525" s="116">
        <v>2.6095966666666664E-3</v>
      </c>
    </row>
    <row r="526" spans="2:9" x14ac:dyDescent="0.25">
      <c r="B526" s="98">
        <v>2024</v>
      </c>
      <c r="C526" s="98" t="s">
        <v>25</v>
      </c>
      <c r="D526" s="98" t="s">
        <v>28</v>
      </c>
      <c r="E526" s="98" t="s">
        <v>12</v>
      </c>
      <c r="F526" s="98" t="s">
        <v>45</v>
      </c>
      <c r="G526" s="98" t="s">
        <v>16</v>
      </c>
      <c r="H526" s="98" t="s">
        <v>92</v>
      </c>
      <c r="I526" s="116">
        <v>0.3907706494117647</v>
      </c>
    </row>
    <row r="527" spans="2:9" x14ac:dyDescent="0.25">
      <c r="B527" s="98">
        <v>2024</v>
      </c>
      <c r="C527" s="98" t="s">
        <v>25</v>
      </c>
      <c r="D527" s="98" t="s">
        <v>28</v>
      </c>
      <c r="E527" s="98" t="s">
        <v>12</v>
      </c>
      <c r="F527" s="98" t="s">
        <v>45</v>
      </c>
      <c r="G527" s="98" t="s">
        <v>24</v>
      </c>
      <c r="H527" s="98" t="s">
        <v>112</v>
      </c>
      <c r="I527" s="116">
        <v>9.3677520254999994E-2</v>
      </c>
    </row>
    <row r="528" spans="2:9" x14ac:dyDescent="0.25">
      <c r="B528" s="98">
        <v>2024</v>
      </c>
      <c r="C528" s="98" t="s">
        <v>25</v>
      </c>
      <c r="D528" s="98" t="s">
        <v>28</v>
      </c>
      <c r="E528" s="98" t="s">
        <v>12</v>
      </c>
      <c r="F528" s="98" t="s">
        <v>46</v>
      </c>
      <c r="G528" s="98" t="s">
        <v>11</v>
      </c>
      <c r="H528" s="98" t="s">
        <v>93</v>
      </c>
      <c r="I528" s="116">
        <v>1.1635312290719999E-2</v>
      </c>
    </row>
    <row r="529" spans="2:9" x14ac:dyDescent="0.25">
      <c r="B529" s="98">
        <v>2024</v>
      </c>
      <c r="C529" s="98" t="s">
        <v>25</v>
      </c>
      <c r="D529" s="98" t="s">
        <v>28</v>
      </c>
      <c r="E529" s="98" t="s">
        <v>12</v>
      </c>
      <c r="F529" s="98" t="s">
        <v>46</v>
      </c>
      <c r="G529" s="98" t="s">
        <v>233</v>
      </c>
      <c r="H529" s="98" t="s">
        <v>94</v>
      </c>
      <c r="I529" s="116">
        <v>1.3267974334440753E-2</v>
      </c>
    </row>
    <row r="530" spans="2:9" x14ac:dyDescent="0.25">
      <c r="B530" s="98">
        <v>2024</v>
      </c>
      <c r="C530" s="98" t="s">
        <v>25</v>
      </c>
      <c r="D530" s="98" t="s">
        <v>28</v>
      </c>
      <c r="E530" s="98" t="s">
        <v>12</v>
      </c>
      <c r="F530" s="98" t="s">
        <v>46</v>
      </c>
      <c r="G530" s="98" t="s">
        <v>17</v>
      </c>
      <c r="H530" s="98" t="s">
        <v>95</v>
      </c>
      <c r="I530" s="116">
        <v>1.6709417605738075</v>
      </c>
    </row>
    <row r="531" spans="2:9" x14ac:dyDescent="0.25">
      <c r="B531" s="98">
        <v>2024</v>
      </c>
      <c r="C531" s="98" t="s">
        <v>25</v>
      </c>
      <c r="D531" s="98" t="s">
        <v>28</v>
      </c>
      <c r="E531" s="98" t="s">
        <v>12</v>
      </c>
      <c r="F531" s="98" t="s">
        <v>46</v>
      </c>
      <c r="G531" s="98" t="s">
        <v>17</v>
      </c>
      <c r="H531" s="98" t="s">
        <v>96</v>
      </c>
      <c r="I531" s="116">
        <v>1.2410873664E-4</v>
      </c>
    </row>
    <row r="532" spans="2:9" x14ac:dyDescent="0.25">
      <c r="B532" s="98">
        <v>2024</v>
      </c>
      <c r="C532" s="98" t="s">
        <v>25</v>
      </c>
      <c r="D532" s="98" t="s">
        <v>28</v>
      </c>
      <c r="E532" s="98" t="s">
        <v>12</v>
      </c>
      <c r="F532" s="98" t="s">
        <v>46</v>
      </c>
      <c r="G532" s="98" t="s">
        <v>17</v>
      </c>
      <c r="H532" s="98" t="s">
        <v>97</v>
      </c>
      <c r="I532" s="116">
        <v>3.5891904106955988E-2</v>
      </c>
    </row>
    <row r="533" spans="2:9" x14ac:dyDescent="0.25">
      <c r="B533" s="98">
        <v>2024</v>
      </c>
      <c r="C533" s="98" t="s">
        <v>25</v>
      </c>
      <c r="D533" s="98" t="s">
        <v>28</v>
      </c>
      <c r="E533" s="98" t="s">
        <v>12</v>
      </c>
      <c r="F533" s="98" t="s">
        <v>46</v>
      </c>
      <c r="G533" s="98" t="s">
        <v>17</v>
      </c>
      <c r="H533" s="98" t="s">
        <v>98</v>
      </c>
      <c r="I533" s="116">
        <v>1.4999142600000001E-6</v>
      </c>
    </row>
    <row r="534" spans="2:9" x14ac:dyDescent="0.25">
      <c r="B534" s="98">
        <v>2024</v>
      </c>
      <c r="C534" s="98" t="s">
        <v>25</v>
      </c>
      <c r="D534" s="98" t="s">
        <v>28</v>
      </c>
      <c r="E534" s="98" t="s">
        <v>12</v>
      </c>
      <c r="F534" s="98" t="s">
        <v>46</v>
      </c>
      <c r="G534" s="98" t="s">
        <v>18</v>
      </c>
      <c r="H534" s="98" t="s">
        <v>101</v>
      </c>
      <c r="I534" s="116">
        <v>5.0011184E-2</v>
      </c>
    </row>
    <row r="535" spans="2:9" x14ac:dyDescent="0.25">
      <c r="B535" s="98">
        <v>2024</v>
      </c>
      <c r="C535" s="98" t="s">
        <v>25</v>
      </c>
      <c r="D535" s="98" t="s">
        <v>28</v>
      </c>
      <c r="E535" s="98" t="s">
        <v>12</v>
      </c>
      <c r="F535" s="98" t="s">
        <v>46</v>
      </c>
      <c r="G535" s="98" t="s">
        <v>18</v>
      </c>
      <c r="H535" s="98" t="s">
        <v>102</v>
      </c>
      <c r="I535" s="116">
        <v>9.6091574107142856E-3</v>
      </c>
    </row>
    <row r="536" spans="2:9" x14ac:dyDescent="0.25">
      <c r="B536" s="98">
        <v>2024</v>
      </c>
      <c r="C536" s="98" t="s">
        <v>25</v>
      </c>
      <c r="D536" s="98" t="s">
        <v>28</v>
      </c>
      <c r="E536" s="98" t="s">
        <v>12</v>
      </c>
      <c r="F536" s="98" t="s">
        <v>46</v>
      </c>
      <c r="G536" s="98" t="s">
        <v>18</v>
      </c>
      <c r="H536" s="98" t="s">
        <v>103</v>
      </c>
      <c r="I536" s="116">
        <v>1.5056062287902223E-2</v>
      </c>
    </row>
    <row r="537" spans="2:9" x14ac:dyDescent="0.25">
      <c r="B537" s="98">
        <v>2024</v>
      </c>
      <c r="C537" s="98" t="s">
        <v>25</v>
      </c>
      <c r="D537" s="98" t="s">
        <v>28</v>
      </c>
      <c r="E537" s="98" t="s">
        <v>12</v>
      </c>
      <c r="F537" s="98" t="s">
        <v>46</v>
      </c>
      <c r="G537" s="98" t="s">
        <v>18</v>
      </c>
      <c r="H537" s="98" t="s">
        <v>104</v>
      </c>
      <c r="I537" s="116">
        <v>1.3816E-3</v>
      </c>
    </row>
    <row r="538" spans="2:9" x14ac:dyDescent="0.25">
      <c r="B538" s="98">
        <v>2024</v>
      </c>
      <c r="C538" s="98" t="s">
        <v>25</v>
      </c>
      <c r="D538" s="98" t="s">
        <v>28</v>
      </c>
      <c r="E538" s="98" t="s">
        <v>12</v>
      </c>
      <c r="F538" s="98" t="s">
        <v>46</v>
      </c>
      <c r="G538" s="98" t="s">
        <v>18</v>
      </c>
      <c r="H538" s="98" t="s">
        <v>111</v>
      </c>
      <c r="I538" s="116">
        <v>2.2810399999999998E-3</v>
      </c>
    </row>
    <row r="539" spans="2:9" x14ac:dyDescent="0.25">
      <c r="B539" s="98">
        <v>2024</v>
      </c>
      <c r="C539" s="98" t="s">
        <v>25</v>
      </c>
      <c r="D539" s="98" t="s">
        <v>28</v>
      </c>
      <c r="E539" s="98" t="s">
        <v>12</v>
      </c>
      <c r="F539" s="98" t="s">
        <v>46</v>
      </c>
      <c r="G539" s="98" t="s">
        <v>19</v>
      </c>
      <c r="H539" s="98" t="s">
        <v>106</v>
      </c>
      <c r="I539" s="116">
        <v>0.18664018418307585</v>
      </c>
    </row>
    <row r="540" spans="2:9" x14ac:dyDescent="0.25">
      <c r="B540" s="98">
        <v>2024</v>
      </c>
      <c r="C540" s="98" t="s">
        <v>25</v>
      </c>
      <c r="D540" s="98" t="s">
        <v>28</v>
      </c>
      <c r="E540" s="98" t="s">
        <v>12</v>
      </c>
      <c r="F540" s="98" t="s">
        <v>46</v>
      </c>
      <c r="G540" s="98" t="s">
        <v>19</v>
      </c>
      <c r="H540" s="98" t="s">
        <v>107</v>
      </c>
      <c r="I540" s="116">
        <v>0.65121826111000003</v>
      </c>
    </row>
    <row r="541" spans="2:9" x14ac:dyDescent="0.25">
      <c r="B541" s="98">
        <v>2024</v>
      </c>
      <c r="C541" s="98" t="s">
        <v>25</v>
      </c>
      <c r="D541" s="98" t="s">
        <v>28</v>
      </c>
      <c r="E541" s="98" t="s">
        <v>12</v>
      </c>
      <c r="F541" s="98" t="s">
        <v>46</v>
      </c>
      <c r="G541" s="98" t="s">
        <v>19</v>
      </c>
      <c r="H541" s="98" t="s">
        <v>108</v>
      </c>
      <c r="I541" s="116">
        <v>1.4530191692949999E-2</v>
      </c>
    </row>
    <row r="542" spans="2:9" x14ac:dyDescent="0.25">
      <c r="B542" s="98">
        <v>2024</v>
      </c>
      <c r="C542" s="98" t="s">
        <v>25</v>
      </c>
      <c r="D542" s="98" t="s">
        <v>28</v>
      </c>
      <c r="E542" s="98" t="s">
        <v>12</v>
      </c>
      <c r="F542" s="98" t="s">
        <v>46</v>
      </c>
      <c r="G542" s="98" t="s">
        <v>19</v>
      </c>
      <c r="H542" s="98" t="s">
        <v>109</v>
      </c>
      <c r="I542" s="116">
        <v>2.9930333691919192E-2</v>
      </c>
    </row>
    <row r="543" spans="2:9" x14ac:dyDescent="0.25">
      <c r="B543" s="98">
        <v>2024</v>
      </c>
      <c r="C543" s="98" t="s">
        <v>25</v>
      </c>
      <c r="D543" s="98" t="s">
        <v>28</v>
      </c>
      <c r="E543" s="98" t="s">
        <v>10</v>
      </c>
      <c r="F543" s="98" t="s">
        <v>44</v>
      </c>
      <c r="G543" s="98" t="s">
        <v>229</v>
      </c>
      <c r="H543" s="98" t="s">
        <v>70</v>
      </c>
      <c r="I543" s="116">
        <v>2.0325501301426512E-3</v>
      </c>
    </row>
    <row r="544" spans="2:9" x14ac:dyDescent="0.25">
      <c r="B544" s="98">
        <v>2024</v>
      </c>
      <c r="C544" s="98" t="s">
        <v>25</v>
      </c>
      <c r="D544" s="98" t="s">
        <v>28</v>
      </c>
      <c r="E544" s="98" t="s">
        <v>10</v>
      </c>
      <c r="F544" s="98" t="s">
        <v>44</v>
      </c>
      <c r="G544" s="98" t="s">
        <v>230</v>
      </c>
      <c r="H544" s="98" t="s">
        <v>71</v>
      </c>
      <c r="I544" s="116">
        <v>2.7208958322000004E-3</v>
      </c>
    </row>
    <row r="545" spans="2:9" x14ac:dyDescent="0.25">
      <c r="B545" s="98">
        <v>2024</v>
      </c>
      <c r="C545" s="98" t="s">
        <v>25</v>
      </c>
      <c r="D545" s="98" t="s">
        <v>28</v>
      </c>
      <c r="E545" s="98" t="s">
        <v>10</v>
      </c>
      <c r="F545" s="98" t="s">
        <v>44</v>
      </c>
      <c r="G545" s="98" t="s">
        <v>14</v>
      </c>
      <c r="H545" s="98" t="s">
        <v>72</v>
      </c>
      <c r="I545" s="116">
        <v>4.0487633224170006E-3</v>
      </c>
    </row>
    <row r="546" spans="2:9" x14ac:dyDescent="0.25">
      <c r="B546" s="98">
        <v>2024</v>
      </c>
      <c r="C546" s="98" t="s">
        <v>25</v>
      </c>
      <c r="D546" s="98" t="s">
        <v>28</v>
      </c>
      <c r="E546" s="98" t="s">
        <v>10</v>
      </c>
      <c r="F546" s="98" t="s">
        <v>44</v>
      </c>
      <c r="G546" s="98" t="s">
        <v>14</v>
      </c>
      <c r="H546" s="98" t="s">
        <v>73</v>
      </c>
      <c r="I546" s="116">
        <v>0.109989025</v>
      </c>
    </row>
    <row r="547" spans="2:9" x14ac:dyDescent="0.25">
      <c r="B547" s="98">
        <v>2024</v>
      </c>
      <c r="C547" s="98" t="s">
        <v>25</v>
      </c>
      <c r="D547" s="98" t="s">
        <v>28</v>
      </c>
      <c r="E547" s="98" t="s">
        <v>10</v>
      </c>
      <c r="F547" s="98" t="s">
        <v>44</v>
      </c>
      <c r="G547" s="98" t="s">
        <v>14</v>
      </c>
      <c r="H547" s="98" t="s">
        <v>74</v>
      </c>
      <c r="I547" s="116">
        <v>4.8092919999999997E-2</v>
      </c>
    </row>
    <row r="548" spans="2:9" x14ac:dyDescent="0.25">
      <c r="B548" s="98">
        <v>2024</v>
      </c>
      <c r="C548" s="98" t="s">
        <v>25</v>
      </c>
      <c r="D548" s="98" t="s">
        <v>28</v>
      </c>
      <c r="E548" s="98" t="s">
        <v>10</v>
      </c>
      <c r="F548" s="98" t="s">
        <v>44</v>
      </c>
      <c r="G548" s="98" t="s">
        <v>231</v>
      </c>
      <c r="H548" s="98" t="s">
        <v>75</v>
      </c>
      <c r="I548" s="116">
        <v>0.70347459958913861</v>
      </c>
    </row>
    <row r="549" spans="2:9" x14ac:dyDescent="0.25">
      <c r="B549" s="98">
        <v>2024</v>
      </c>
      <c r="C549" s="98" t="s">
        <v>25</v>
      </c>
      <c r="D549" s="98" t="s">
        <v>28</v>
      </c>
      <c r="E549" s="98" t="s">
        <v>10</v>
      </c>
      <c r="F549" s="98" t="s">
        <v>45</v>
      </c>
      <c r="G549" s="98" t="s">
        <v>11</v>
      </c>
      <c r="H549" s="98" t="s">
        <v>110</v>
      </c>
      <c r="I549" s="116">
        <v>5.609406477272727E-2</v>
      </c>
    </row>
    <row r="550" spans="2:9" x14ac:dyDescent="0.25">
      <c r="B550" s="98">
        <v>2024</v>
      </c>
      <c r="C550" s="98" t="s">
        <v>25</v>
      </c>
      <c r="D550" s="98" t="s">
        <v>28</v>
      </c>
      <c r="E550" s="98" t="s">
        <v>10</v>
      </c>
      <c r="F550" s="98" t="s">
        <v>45</v>
      </c>
      <c r="G550" s="98" t="s">
        <v>11</v>
      </c>
      <c r="H550" s="98" t="s">
        <v>76</v>
      </c>
      <c r="I550" s="116">
        <v>1.0162890423E-3</v>
      </c>
    </row>
    <row r="551" spans="2:9" x14ac:dyDescent="0.25">
      <c r="B551" s="98">
        <v>2024</v>
      </c>
      <c r="C551" s="98" t="s">
        <v>25</v>
      </c>
      <c r="D551" s="98" t="s">
        <v>28</v>
      </c>
      <c r="E551" s="98" t="s">
        <v>10</v>
      </c>
      <c r="F551" s="98" t="s">
        <v>45</v>
      </c>
      <c r="G551" s="98" t="s">
        <v>11</v>
      </c>
      <c r="H551" s="98" t="s">
        <v>78</v>
      </c>
      <c r="I551" s="116">
        <v>1.7E-5</v>
      </c>
    </row>
    <row r="552" spans="2:9" x14ac:dyDescent="0.25">
      <c r="B552" s="98">
        <v>2024</v>
      </c>
      <c r="C552" s="98" t="s">
        <v>25</v>
      </c>
      <c r="D552" s="98" t="s">
        <v>28</v>
      </c>
      <c r="E552" s="98" t="s">
        <v>10</v>
      </c>
      <c r="F552" s="98" t="s">
        <v>45</v>
      </c>
      <c r="G552" s="98" t="s">
        <v>11</v>
      </c>
      <c r="H552" s="98" t="s">
        <v>79</v>
      </c>
      <c r="I552" s="116">
        <v>2.7895686E-6</v>
      </c>
    </row>
    <row r="553" spans="2:9" x14ac:dyDescent="0.25">
      <c r="B553" s="98">
        <v>2024</v>
      </c>
      <c r="C553" s="98" t="s">
        <v>25</v>
      </c>
      <c r="D553" s="98" t="s">
        <v>28</v>
      </c>
      <c r="E553" s="98" t="s">
        <v>10</v>
      </c>
      <c r="F553" s="98" t="s">
        <v>45</v>
      </c>
      <c r="G553" s="98" t="s">
        <v>11</v>
      </c>
      <c r="H553" s="98" t="s">
        <v>80</v>
      </c>
      <c r="I553" s="116">
        <v>0.51237783333333331</v>
      </c>
    </row>
    <row r="554" spans="2:9" x14ac:dyDescent="0.25">
      <c r="B554" s="98">
        <v>2024</v>
      </c>
      <c r="C554" s="98" t="s">
        <v>25</v>
      </c>
      <c r="D554" s="98" t="s">
        <v>28</v>
      </c>
      <c r="E554" s="98" t="s">
        <v>10</v>
      </c>
      <c r="F554" s="98" t="s">
        <v>45</v>
      </c>
      <c r="G554" s="98" t="s">
        <v>11</v>
      </c>
      <c r="H554" s="98" t="s">
        <v>81</v>
      </c>
      <c r="I554" s="116">
        <v>5.0000000000000002E-5</v>
      </c>
    </row>
    <row r="555" spans="2:9" x14ac:dyDescent="0.25">
      <c r="B555" s="98">
        <v>2024</v>
      </c>
      <c r="C555" s="98" t="s">
        <v>25</v>
      </c>
      <c r="D555" s="98" t="s">
        <v>28</v>
      </c>
      <c r="E555" s="98" t="s">
        <v>10</v>
      </c>
      <c r="F555" s="98" t="s">
        <v>45</v>
      </c>
      <c r="G555" s="98" t="s">
        <v>232</v>
      </c>
      <c r="H555" s="98" t="s">
        <v>82</v>
      </c>
      <c r="I555" s="116">
        <v>5.1908220000000005E-6</v>
      </c>
    </row>
    <row r="556" spans="2:9" x14ac:dyDescent="0.25">
      <c r="B556" s="98">
        <v>2024</v>
      </c>
      <c r="C556" s="98" t="s">
        <v>25</v>
      </c>
      <c r="D556" s="98" t="s">
        <v>28</v>
      </c>
      <c r="E556" s="98" t="s">
        <v>10</v>
      </c>
      <c r="F556" s="98" t="s">
        <v>45</v>
      </c>
      <c r="G556" s="98" t="s">
        <v>13</v>
      </c>
      <c r="H556" s="98" t="s">
        <v>85</v>
      </c>
      <c r="I556" s="116">
        <v>0.72839549999999997</v>
      </c>
    </row>
    <row r="557" spans="2:9" x14ac:dyDescent="0.25">
      <c r="B557" s="98">
        <v>2024</v>
      </c>
      <c r="C557" s="98" t="s">
        <v>25</v>
      </c>
      <c r="D557" s="98" t="s">
        <v>28</v>
      </c>
      <c r="E557" s="98" t="s">
        <v>10</v>
      </c>
      <c r="F557" s="98" t="s">
        <v>45</v>
      </c>
      <c r="G557" s="98" t="s">
        <v>13</v>
      </c>
      <c r="H557" s="98" t="s">
        <v>86</v>
      </c>
      <c r="I557" s="116">
        <v>4.2749999999999997E-6</v>
      </c>
    </row>
    <row r="558" spans="2:9" x14ac:dyDescent="0.25">
      <c r="B558" s="98">
        <v>2024</v>
      </c>
      <c r="C558" s="98" t="s">
        <v>25</v>
      </c>
      <c r="D558" s="98" t="s">
        <v>28</v>
      </c>
      <c r="E558" s="98" t="s">
        <v>10</v>
      </c>
      <c r="F558" s="98" t="s">
        <v>45</v>
      </c>
      <c r="G558" s="98" t="s">
        <v>15</v>
      </c>
      <c r="H558" s="98" t="s">
        <v>87</v>
      </c>
      <c r="I558" s="116">
        <v>2.8521472931767158</v>
      </c>
    </row>
    <row r="559" spans="2:9" x14ac:dyDescent="0.25">
      <c r="B559" s="98">
        <v>2024</v>
      </c>
      <c r="C559" s="98" t="s">
        <v>25</v>
      </c>
      <c r="D559" s="98" t="s">
        <v>28</v>
      </c>
      <c r="E559" s="98" t="s">
        <v>10</v>
      </c>
      <c r="F559" s="98" t="s">
        <v>45</v>
      </c>
      <c r="G559" s="98" t="s">
        <v>16</v>
      </c>
      <c r="H559" s="98" t="s">
        <v>88</v>
      </c>
      <c r="I559" s="116">
        <v>3.8384999999999998E-4</v>
      </c>
    </row>
    <row r="560" spans="2:9" x14ac:dyDescent="0.25">
      <c r="B560" s="98">
        <v>2024</v>
      </c>
      <c r="C560" s="98" t="s">
        <v>25</v>
      </c>
      <c r="D560" s="98" t="s">
        <v>28</v>
      </c>
      <c r="E560" s="98" t="s">
        <v>10</v>
      </c>
      <c r="F560" s="98" t="s">
        <v>45</v>
      </c>
      <c r="G560" s="98" t="s">
        <v>16</v>
      </c>
      <c r="H560" s="98" t="s">
        <v>89</v>
      </c>
      <c r="I560" s="116">
        <v>6.4351971428571429E-3</v>
      </c>
    </row>
    <row r="561" spans="2:9" x14ac:dyDescent="0.25">
      <c r="B561" s="98">
        <v>2024</v>
      </c>
      <c r="C561" s="98" t="s">
        <v>25</v>
      </c>
      <c r="D561" s="98" t="s">
        <v>28</v>
      </c>
      <c r="E561" s="98" t="s">
        <v>10</v>
      </c>
      <c r="F561" s="98" t="s">
        <v>45</v>
      </c>
      <c r="G561" s="98" t="s">
        <v>16</v>
      </c>
      <c r="H561" s="98" t="s">
        <v>90</v>
      </c>
      <c r="I561" s="116">
        <v>7.6707098197999993E-2</v>
      </c>
    </row>
    <row r="562" spans="2:9" x14ac:dyDescent="0.25">
      <c r="B562" s="98">
        <v>2024</v>
      </c>
      <c r="C562" s="98" t="s">
        <v>25</v>
      </c>
      <c r="D562" s="98" t="s">
        <v>28</v>
      </c>
      <c r="E562" s="98" t="s">
        <v>10</v>
      </c>
      <c r="F562" s="98" t="s">
        <v>45</v>
      </c>
      <c r="G562" s="98" t="s">
        <v>16</v>
      </c>
      <c r="H562" s="98" t="s">
        <v>91</v>
      </c>
      <c r="I562" s="116">
        <v>5.3733781666666668E-2</v>
      </c>
    </row>
    <row r="563" spans="2:9" x14ac:dyDescent="0.25">
      <c r="B563" s="98">
        <v>2024</v>
      </c>
      <c r="C563" s="98" t="s">
        <v>25</v>
      </c>
      <c r="D563" s="98" t="s">
        <v>28</v>
      </c>
      <c r="E563" s="98" t="s">
        <v>10</v>
      </c>
      <c r="F563" s="98" t="s">
        <v>45</v>
      </c>
      <c r="G563" s="98" t="s">
        <v>16</v>
      </c>
      <c r="H563" s="98" t="s">
        <v>92</v>
      </c>
      <c r="I563" s="116">
        <v>16.869512830439994</v>
      </c>
    </row>
    <row r="564" spans="2:9" x14ac:dyDescent="0.25">
      <c r="B564" s="98">
        <v>2024</v>
      </c>
      <c r="C564" s="98" t="s">
        <v>25</v>
      </c>
      <c r="D564" s="98" t="s">
        <v>28</v>
      </c>
      <c r="E564" s="98" t="s">
        <v>10</v>
      </c>
      <c r="F564" s="98" t="s">
        <v>45</v>
      </c>
      <c r="G564" s="98" t="s">
        <v>24</v>
      </c>
      <c r="H564" s="98" t="s">
        <v>112</v>
      </c>
      <c r="I564" s="116">
        <v>4.1231925905155</v>
      </c>
    </row>
    <row r="565" spans="2:9" x14ac:dyDescent="0.25">
      <c r="B565" s="98">
        <v>2024</v>
      </c>
      <c r="C565" s="98" t="s">
        <v>25</v>
      </c>
      <c r="D565" s="98" t="s">
        <v>28</v>
      </c>
      <c r="E565" s="98" t="s">
        <v>10</v>
      </c>
      <c r="F565" s="98" t="s">
        <v>46</v>
      </c>
      <c r="G565" s="98" t="s">
        <v>11</v>
      </c>
      <c r="H565" s="98" t="s">
        <v>93</v>
      </c>
      <c r="I565" s="116">
        <v>0.34213241840203323</v>
      </c>
    </row>
    <row r="566" spans="2:9" x14ac:dyDescent="0.25">
      <c r="B566" s="98">
        <v>2024</v>
      </c>
      <c r="C566" s="98" t="s">
        <v>25</v>
      </c>
      <c r="D566" s="98" t="s">
        <v>28</v>
      </c>
      <c r="E566" s="98" t="s">
        <v>10</v>
      </c>
      <c r="F566" s="98" t="s">
        <v>46</v>
      </c>
      <c r="G566" s="98" t="s">
        <v>233</v>
      </c>
      <c r="H566" s="98" t="s">
        <v>94</v>
      </c>
      <c r="I566" s="116">
        <v>0.25223367867353269</v>
      </c>
    </row>
    <row r="567" spans="2:9" x14ac:dyDescent="0.25">
      <c r="B567" s="98">
        <v>2024</v>
      </c>
      <c r="C567" s="98" t="s">
        <v>25</v>
      </c>
      <c r="D567" s="98" t="s">
        <v>28</v>
      </c>
      <c r="E567" s="98" t="s">
        <v>10</v>
      </c>
      <c r="F567" s="98" t="s">
        <v>46</v>
      </c>
      <c r="G567" s="98" t="s">
        <v>17</v>
      </c>
      <c r="H567" s="98" t="s">
        <v>95</v>
      </c>
      <c r="I567" s="116">
        <v>52.815836516706106</v>
      </c>
    </row>
    <row r="568" spans="2:9" x14ac:dyDescent="0.25">
      <c r="B568" s="98">
        <v>2024</v>
      </c>
      <c r="C568" s="98" t="s">
        <v>25</v>
      </c>
      <c r="D568" s="98" t="s">
        <v>28</v>
      </c>
      <c r="E568" s="98" t="s">
        <v>10</v>
      </c>
      <c r="F568" s="98" t="s">
        <v>46</v>
      </c>
      <c r="G568" s="98" t="s">
        <v>17</v>
      </c>
      <c r="H568" s="98" t="s">
        <v>96</v>
      </c>
      <c r="I568" s="116">
        <v>8.0018399999999996E-3</v>
      </c>
    </row>
    <row r="569" spans="2:9" x14ac:dyDescent="0.25">
      <c r="B569" s="98">
        <v>2024</v>
      </c>
      <c r="C569" s="98" t="s">
        <v>25</v>
      </c>
      <c r="D569" s="98" t="s">
        <v>28</v>
      </c>
      <c r="E569" s="98" t="s">
        <v>10</v>
      </c>
      <c r="F569" s="98" t="s">
        <v>46</v>
      </c>
      <c r="G569" s="98" t="s">
        <v>17</v>
      </c>
      <c r="H569" s="98" t="s">
        <v>97</v>
      </c>
      <c r="I569" s="116">
        <v>1.0124090194232898</v>
      </c>
    </row>
    <row r="570" spans="2:9" x14ac:dyDescent="0.25">
      <c r="B570" s="98">
        <v>2024</v>
      </c>
      <c r="C570" s="98" t="s">
        <v>25</v>
      </c>
      <c r="D570" s="98" t="s">
        <v>28</v>
      </c>
      <c r="E570" s="98" t="s">
        <v>10</v>
      </c>
      <c r="F570" s="98" t="s">
        <v>46</v>
      </c>
      <c r="G570" s="98" t="s">
        <v>18</v>
      </c>
      <c r="H570" s="98" t="s">
        <v>101</v>
      </c>
      <c r="I570" s="116">
        <v>0.96440595136000007</v>
      </c>
    </row>
    <row r="571" spans="2:9" x14ac:dyDescent="0.25">
      <c r="B571" s="98">
        <v>2024</v>
      </c>
      <c r="C571" s="98" t="s">
        <v>25</v>
      </c>
      <c r="D571" s="98" t="s">
        <v>28</v>
      </c>
      <c r="E571" s="98" t="s">
        <v>10</v>
      </c>
      <c r="F571" s="98" t="s">
        <v>46</v>
      </c>
      <c r="G571" s="98" t="s">
        <v>18</v>
      </c>
      <c r="H571" s="98" t="s">
        <v>102</v>
      </c>
      <c r="I571" s="116">
        <v>0.10399755545714286</v>
      </c>
    </row>
    <row r="572" spans="2:9" x14ac:dyDescent="0.25">
      <c r="B572" s="98">
        <v>2024</v>
      </c>
      <c r="C572" s="98" t="s">
        <v>25</v>
      </c>
      <c r="D572" s="98" t="s">
        <v>28</v>
      </c>
      <c r="E572" s="98" t="s">
        <v>10</v>
      </c>
      <c r="F572" s="98" t="s">
        <v>46</v>
      </c>
      <c r="G572" s="98" t="s">
        <v>18</v>
      </c>
      <c r="H572" s="98" t="s">
        <v>103</v>
      </c>
      <c r="I572" s="116">
        <v>0.15367924990932</v>
      </c>
    </row>
    <row r="573" spans="2:9" x14ac:dyDescent="0.25">
      <c r="B573" s="98">
        <v>2024</v>
      </c>
      <c r="C573" s="98" t="s">
        <v>25</v>
      </c>
      <c r="D573" s="98" t="s">
        <v>28</v>
      </c>
      <c r="E573" s="98" t="s">
        <v>10</v>
      </c>
      <c r="F573" s="98" t="s">
        <v>46</v>
      </c>
      <c r="G573" s="98" t="s">
        <v>18</v>
      </c>
      <c r="H573" s="98" t="s">
        <v>104</v>
      </c>
      <c r="I573" s="116">
        <v>0.10933626666666667</v>
      </c>
    </row>
    <row r="574" spans="2:9" x14ac:dyDescent="0.25">
      <c r="B574" s="98">
        <v>2024</v>
      </c>
      <c r="C574" s="98" t="s">
        <v>25</v>
      </c>
      <c r="D574" s="98" t="s">
        <v>28</v>
      </c>
      <c r="E574" s="98" t="s">
        <v>10</v>
      </c>
      <c r="F574" s="98" t="s">
        <v>46</v>
      </c>
      <c r="G574" s="98" t="s">
        <v>18</v>
      </c>
      <c r="H574" s="98" t="s">
        <v>111</v>
      </c>
      <c r="I574" s="116">
        <v>4.0000000000000001E-3</v>
      </c>
    </row>
    <row r="575" spans="2:9" x14ac:dyDescent="0.25">
      <c r="B575" s="98">
        <v>2024</v>
      </c>
      <c r="C575" s="98" t="s">
        <v>25</v>
      </c>
      <c r="D575" s="98" t="s">
        <v>28</v>
      </c>
      <c r="E575" s="98" t="s">
        <v>10</v>
      </c>
      <c r="F575" s="98" t="s">
        <v>46</v>
      </c>
      <c r="G575" s="98" t="s">
        <v>19</v>
      </c>
      <c r="H575" s="98" t="s">
        <v>106</v>
      </c>
      <c r="I575" s="116">
        <v>3.2966643537583811</v>
      </c>
    </row>
    <row r="576" spans="2:9" x14ac:dyDescent="0.25">
      <c r="B576" s="98">
        <v>2024</v>
      </c>
      <c r="C576" s="98" t="s">
        <v>25</v>
      </c>
      <c r="D576" s="98" t="s">
        <v>28</v>
      </c>
      <c r="E576" s="98" t="s">
        <v>10</v>
      </c>
      <c r="F576" s="98" t="s">
        <v>46</v>
      </c>
      <c r="G576" s="98" t="s">
        <v>19</v>
      </c>
      <c r="H576" s="98" t="s">
        <v>107</v>
      </c>
      <c r="I576" s="116">
        <v>26.434552338985601</v>
      </c>
    </row>
    <row r="577" spans="2:9" x14ac:dyDescent="0.25">
      <c r="B577" s="98">
        <v>2024</v>
      </c>
      <c r="C577" s="98" t="s">
        <v>25</v>
      </c>
      <c r="D577" s="98" t="s">
        <v>28</v>
      </c>
      <c r="E577" s="98" t="s">
        <v>10</v>
      </c>
      <c r="F577" s="98" t="s">
        <v>46</v>
      </c>
      <c r="G577" s="98" t="s">
        <v>19</v>
      </c>
      <c r="H577" s="98" t="s">
        <v>108</v>
      </c>
      <c r="I577" s="116">
        <v>0.24242180384033665</v>
      </c>
    </row>
    <row r="578" spans="2:9" x14ac:dyDescent="0.25">
      <c r="B578" s="98">
        <v>2024</v>
      </c>
      <c r="C578" s="98" t="s">
        <v>25</v>
      </c>
      <c r="D578" s="98" t="s">
        <v>28</v>
      </c>
      <c r="E578" s="98" t="s">
        <v>10</v>
      </c>
      <c r="F578" s="98" t="s">
        <v>46</v>
      </c>
      <c r="G578" s="98" t="s">
        <v>19</v>
      </c>
      <c r="H578" s="98" t="s">
        <v>109</v>
      </c>
      <c r="I578" s="116">
        <v>0.34112315353535355</v>
      </c>
    </row>
    <row r="579" spans="2:9" x14ac:dyDescent="0.25">
      <c r="B579" s="98">
        <v>2024</v>
      </c>
      <c r="C579" s="98" t="s">
        <v>25</v>
      </c>
      <c r="D579" s="98" t="s">
        <v>40</v>
      </c>
      <c r="E579" s="98" t="s">
        <v>12</v>
      </c>
      <c r="F579" s="98" t="s">
        <v>45</v>
      </c>
      <c r="G579" s="98" t="s">
        <v>16</v>
      </c>
      <c r="H579" s="98" t="s">
        <v>89</v>
      </c>
      <c r="I579" s="116">
        <v>1.296E-5</v>
      </c>
    </row>
    <row r="580" spans="2:9" x14ac:dyDescent="0.25">
      <c r="B580" s="98">
        <v>2024</v>
      </c>
      <c r="C580" s="98" t="s">
        <v>25</v>
      </c>
      <c r="D580" s="98" t="s">
        <v>40</v>
      </c>
      <c r="E580" s="98" t="s">
        <v>12</v>
      </c>
      <c r="F580" s="98" t="s">
        <v>46</v>
      </c>
      <c r="G580" s="98" t="s">
        <v>17</v>
      </c>
      <c r="H580" s="98" t="s">
        <v>95</v>
      </c>
      <c r="I580" s="116">
        <v>2.2446685799999999E-3</v>
      </c>
    </row>
    <row r="581" spans="2:9" x14ac:dyDescent="0.25">
      <c r="B581" s="98">
        <v>2024</v>
      </c>
      <c r="C581" s="98" t="s">
        <v>25</v>
      </c>
      <c r="D581" s="98" t="s">
        <v>40</v>
      </c>
      <c r="E581" s="98" t="s">
        <v>12</v>
      </c>
      <c r="F581" s="98" t="s">
        <v>46</v>
      </c>
      <c r="G581" s="98" t="s">
        <v>19</v>
      </c>
      <c r="H581" s="98" t="s">
        <v>106</v>
      </c>
      <c r="I581" s="116">
        <v>2.7820248000000004E-3</v>
      </c>
    </row>
    <row r="582" spans="2:9" x14ac:dyDescent="0.25">
      <c r="B582" s="98">
        <v>2024</v>
      </c>
      <c r="C582" s="98" t="s">
        <v>25</v>
      </c>
      <c r="D582" s="98" t="s">
        <v>30</v>
      </c>
      <c r="E582" s="98" t="s">
        <v>12</v>
      </c>
      <c r="F582" s="98" t="s">
        <v>44</v>
      </c>
      <c r="G582" s="98" t="s">
        <v>229</v>
      </c>
      <c r="H582" s="98" t="s">
        <v>70</v>
      </c>
      <c r="I582" s="116">
        <v>1.3532100930000002E-3</v>
      </c>
    </row>
    <row r="583" spans="2:9" x14ac:dyDescent="0.25">
      <c r="B583" s="98">
        <v>2024</v>
      </c>
      <c r="C583" s="98" t="s">
        <v>25</v>
      </c>
      <c r="D583" s="98" t="s">
        <v>30</v>
      </c>
      <c r="E583" s="98" t="s">
        <v>12</v>
      </c>
      <c r="F583" s="98" t="s">
        <v>44</v>
      </c>
      <c r="G583" s="98" t="s">
        <v>230</v>
      </c>
      <c r="H583" s="98" t="s">
        <v>71</v>
      </c>
      <c r="I583" s="116">
        <v>1.0363055430000002E-4</v>
      </c>
    </row>
    <row r="584" spans="2:9" x14ac:dyDescent="0.25">
      <c r="B584" s="98">
        <v>2024</v>
      </c>
      <c r="C584" s="98" t="s">
        <v>25</v>
      </c>
      <c r="D584" s="98" t="s">
        <v>30</v>
      </c>
      <c r="E584" s="98" t="s">
        <v>12</v>
      </c>
      <c r="F584" s="98" t="s">
        <v>44</v>
      </c>
      <c r="G584" s="98" t="s">
        <v>14</v>
      </c>
      <c r="H584" s="98" t="s">
        <v>72</v>
      </c>
      <c r="I584" s="116">
        <v>1.2253142370000002E-4</v>
      </c>
    </row>
    <row r="585" spans="2:9" x14ac:dyDescent="0.25">
      <c r="B585" s="98">
        <v>2024</v>
      </c>
      <c r="C585" s="98" t="s">
        <v>25</v>
      </c>
      <c r="D585" s="98" t="s">
        <v>30</v>
      </c>
      <c r="E585" s="98" t="s">
        <v>12</v>
      </c>
      <c r="F585" s="98" t="s">
        <v>44</v>
      </c>
      <c r="G585" s="98" t="s">
        <v>14</v>
      </c>
      <c r="H585" s="98" t="s">
        <v>73</v>
      </c>
      <c r="I585" s="116">
        <v>5.695547058823529E-4</v>
      </c>
    </row>
    <row r="586" spans="2:9" x14ac:dyDescent="0.25">
      <c r="B586" s="98">
        <v>2024</v>
      </c>
      <c r="C586" s="98" t="s">
        <v>25</v>
      </c>
      <c r="D586" s="98" t="s">
        <v>30</v>
      </c>
      <c r="E586" s="98" t="s">
        <v>12</v>
      </c>
      <c r="F586" s="98" t="s">
        <v>44</v>
      </c>
      <c r="G586" s="98" t="s">
        <v>14</v>
      </c>
      <c r="H586" s="98" t="s">
        <v>74</v>
      </c>
      <c r="I586" s="116">
        <v>1.85626E-3</v>
      </c>
    </row>
    <row r="587" spans="2:9" x14ac:dyDescent="0.25">
      <c r="B587" s="98">
        <v>2024</v>
      </c>
      <c r="C587" s="98" t="s">
        <v>25</v>
      </c>
      <c r="D587" s="98" t="s">
        <v>30</v>
      </c>
      <c r="E587" s="98" t="s">
        <v>12</v>
      </c>
      <c r="F587" s="98" t="s">
        <v>44</v>
      </c>
      <c r="G587" s="98" t="s">
        <v>231</v>
      </c>
      <c r="H587" s="98" t="s">
        <v>75</v>
      </c>
      <c r="I587" s="116">
        <v>9.9600000000000001E-3</v>
      </c>
    </row>
    <row r="588" spans="2:9" x14ac:dyDescent="0.25">
      <c r="B588" s="98">
        <v>2024</v>
      </c>
      <c r="C588" s="98" t="s">
        <v>25</v>
      </c>
      <c r="D588" s="98" t="s">
        <v>30</v>
      </c>
      <c r="E588" s="98" t="s">
        <v>12</v>
      </c>
      <c r="F588" s="98" t="s">
        <v>45</v>
      </c>
      <c r="G588" s="98" t="s">
        <v>11</v>
      </c>
      <c r="H588" s="98" t="s">
        <v>76</v>
      </c>
      <c r="I588" s="116">
        <v>1.6849518966E-5</v>
      </c>
    </row>
    <row r="589" spans="2:9" x14ac:dyDescent="0.25">
      <c r="B589" s="98">
        <v>2024</v>
      </c>
      <c r="C589" s="98" t="s">
        <v>25</v>
      </c>
      <c r="D589" s="98" t="s">
        <v>30</v>
      </c>
      <c r="E589" s="98" t="s">
        <v>12</v>
      </c>
      <c r="F589" s="98" t="s">
        <v>45</v>
      </c>
      <c r="G589" s="98" t="s">
        <v>11</v>
      </c>
      <c r="H589" s="98" t="s">
        <v>80</v>
      </c>
      <c r="I589" s="116">
        <v>2.761365E-2</v>
      </c>
    </row>
    <row r="590" spans="2:9" x14ac:dyDescent="0.25">
      <c r="B590" s="98">
        <v>2024</v>
      </c>
      <c r="C590" s="98" t="s">
        <v>25</v>
      </c>
      <c r="D590" s="98" t="s">
        <v>30</v>
      </c>
      <c r="E590" s="98" t="s">
        <v>12</v>
      </c>
      <c r="F590" s="98" t="s">
        <v>45</v>
      </c>
      <c r="G590" s="98" t="s">
        <v>13</v>
      </c>
      <c r="H590" s="98" t="s">
        <v>85</v>
      </c>
      <c r="I590" s="116">
        <v>1.077786E-2</v>
      </c>
    </row>
    <row r="591" spans="2:9" x14ac:dyDescent="0.25">
      <c r="B591" s="98">
        <v>2024</v>
      </c>
      <c r="C591" s="98" t="s">
        <v>25</v>
      </c>
      <c r="D591" s="98" t="s">
        <v>30</v>
      </c>
      <c r="E591" s="98" t="s">
        <v>12</v>
      </c>
      <c r="F591" s="98" t="s">
        <v>45</v>
      </c>
      <c r="G591" s="98" t="s">
        <v>15</v>
      </c>
      <c r="H591" s="98" t="s">
        <v>87</v>
      </c>
      <c r="I591" s="116">
        <v>3.2329353685440002E-2</v>
      </c>
    </row>
    <row r="592" spans="2:9" x14ac:dyDescent="0.25">
      <c r="B592" s="98">
        <v>2024</v>
      </c>
      <c r="C592" s="98" t="s">
        <v>25</v>
      </c>
      <c r="D592" s="98" t="s">
        <v>30</v>
      </c>
      <c r="E592" s="98" t="s">
        <v>12</v>
      </c>
      <c r="F592" s="98" t="s">
        <v>45</v>
      </c>
      <c r="G592" s="98" t="s">
        <v>16</v>
      </c>
      <c r="H592" s="98" t="s">
        <v>88</v>
      </c>
      <c r="I592" s="116">
        <v>1.5254999999999999E-4</v>
      </c>
    </row>
    <row r="593" spans="2:9" x14ac:dyDescent="0.25">
      <c r="B593" s="98">
        <v>2024</v>
      </c>
      <c r="C593" s="98" t="s">
        <v>25</v>
      </c>
      <c r="D593" s="98" t="s">
        <v>30</v>
      </c>
      <c r="E593" s="98" t="s">
        <v>12</v>
      </c>
      <c r="F593" s="98" t="s">
        <v>45</v>
      </c>
      <c r="G593" s="98" t="s">
        <v>16</v>
      </c>
      <c r="H593" s="98" t="s">
        <v>89</v>
      </c>
      <c r="I593" s="116">
        <v>1.0328E-4</v>
      </c>
    </row>
    <row r="594" spans="2:9" x14ac:dyDescent="0.25">
      <c r="B594" s="98">
        <v>2024</v>
      </c>
      <c r="C594" s="98" t="s">
        <v>25</v>
      </c>
      <c r="D594" s="98" t="s">
        <v>30</v>
      </c>
      <c r="E594" s="98" t="s">
        <v>12</v>
      </c>
      <c r="F594" s="98" t="s">
        <v>45</v>
      </c>
      <c r="G594" s="98" t="s">
        <v>16</v>
      </c>
      <c r="H594" s="98" t="s">
        <v>91</v>
      </c>
      <c r="I594" s="116">
        <v>1.3790675000000001E-2</v>
      </c>
    </row>
    <row r="595" spans="2:9" x14ac:dyDescent="0.25">
      <c r="B595" s="98">
        <v>2024</v>
      </c>
      <c r="C595" s="98" t="s">
        <v>25</v>
      </c>
      <c r="D595" s="98" t="s">
        <v>30</v>
      </c>
      <c r="E595" s="98" t="s">
        <v>12</v>
      </c>
      <c r="F595" s="98" t="s">
        <v>45</v>
      </c>
      <c r="G595" s="98" t="s">
        <v>16</v>
      </c>
      <c r="H595" s="98" t="s">
        <v>92</v>
      </c>
      <c r="I595" s="116">
        <v>0.18546418056074765</v>
      </c>
    </row>
    <row r="596" spans="2:9" x14ac:dyDescent="0.25">
      <c r="B596" s="98">
        <v>2024</v>
      </c>
      <c r="C596" s="98" t="s">
        <v>25</v>
      </c>
      <c r="D596" s="98" t="s">
        <v>30</v>
      </c>
      <c r="E596" s="98" t="s">
        <v>12</v>
      </c>
      <c r="F596" s="98" t="s">
        <v>45</v>
      </c>
      <c r="G596" s="98" t="s">
        <v>24</v>
      </c>
      <c r="H596" s="98" t="s">
        <v>112</v>
      </c>
      <c r="I596" s="116">
        <v>0.151463769</v>
      </c>
    </row>
    <row r="597" spans="2:9" x14ac:dyDescent="0.25">
      <c r="B597" s="98">
        <v>2024</v>
      </c>
      <c r="C597" s="98" t="s">
        <v>25</v>
      </c>
      <c r="D597" s="98" t="s">
        <v>30</v>
      </c>
      <c r="E597" s="98" t="s">
        <v>12</v>
      </c>
      <c r="F597" s="98" t="s">
        <v>46</v>
      </c>
      <c r="G597" s="98" t="s">
        <v>11</v>
      </c>
      <c r="H597" s="98" t="s">
        <v>93</v>
      </c>
      <c r="I597" s="116">
        <v>1.98237136128E-3</v>
      </c>
    </row>
    <row r="598" spans="2:9" x14ac:dyDescent="0.25">
      <c r="B598" s="98">
        <v>2024</v>
      </c>
      <c r="C598" s="98" t="s">
        <v>25</v>
      </c>
      <c r="D598" s="98" t="s">
        <v>30</v>
      </c>
      <c r="E598" s="98" t="s">
        <v>12</v>
      </c>
      <c r="F598" s="98" t="s">
        <v>46</v>
      </c>
      <c r="G598" s="98" t="s">
        <v>233</v>
      </c>
      <c r="H598" s="98" t="s">
        <v>94</v>
      </c>
      <c r="I598" s="116">
        <v>1.371241868E-2</v>
      </c>
    </row>
    <row r="599" spans="2:9" x14ac:dyDescent="0.25">
      <c r="B599" s="98">
        <v>2024</v>
      </c>
      <c r="C599" s="98" t="s">
        <v>25</v>
      </c>
      <c r="D599" s="98" t="s">
        <v>30</v>
      </c>
      <c r="E599" s="98" t="s">
        <v>12</v>
      </c>
      <c r="F599" s="98" t="s">
        <v>46</v>
      </c>
      <c r="G599" s="98" t="s">
        <v>17</v>
      </c>
      <c r="H599" s="98" t="s">
        <v>95</v>
      </c>
      <c r="I599" s="116">
        <v>1.1420729577240367</v>
      </c>
    </row>
    <row r="600" spans="2:9" x14ac:dyDescent="0.25">
      <c r="B600" s="98">
        <v>2024</v>
      </c>
      <c r="C600" s="98" t="s">
        <v>25</v>
      </c>
      <c r="D600" s="98" t="s">
        <v>30</v>
      </c>
      <c r="E600" s="98" t="s">
        <v>12</v>
      </c>
      <c r="F600" s="98" t="s">
        <v>46</v>
      </c>
      <c r="G600" s="98" t="s">
        <v>17</v>
      </c>
      <c r="H600" s="98" t="s">
        <v>96</v>
      </c>
      <c r="I600" s="116">
        <v>1.6509823929727999E-2</v>
      </c>
    </row>
    <row r="601" spans="2:9" x14ac:dyDescent="0.25">
      <c r="B601" s="98">
        <v>2024</v>
      </c>
      <c r="C601" s="98" t="s">
        <v>25</v>
      </c>
      <c r="D601" s="98" t="s">
        <v>30</v>
      </c>
      <c r="E601" s="98" t="s">
        <v>12</v>
      </c>
      <c r="F601" s="98" t="s">
        <v>46</v>
      </c>
      <c r="G601" s="98" t="s">
        <v>17</v>
      </c>
      <c r="H601" s="98" t="s">
        <v>97</v>
      </c>
      <c r="I601" s="116">
        <v>1.7176069810853994E-2</v>
      </c>
    </row>
    <row r="602" spans="2:9" x14ac:dyDescent="0.25">
      <c r="B602" s="98">
        <v>2024</v>
      </c>
      <c r="C602" s="98" t="s">
        <v>25</v>
      </c>
      <c r="D602" s="98" t="s">
        <v>30</v>
      </c>
      <c r="E602" s="98" t="s">
        <v>12</v>
      </c>
      <c r="F602" s="98" t="s">
        <v>46</v>
      </c>
      <c r="G602" s="98" t="s">
        <v>17</v>
      </c>
      <c r="H602" s="98" t="s">
        <v>98</v>
      </c>
      <c r="I602" s="116">
        <v>1.149934266E-5</v>
      </c>
    </row>
    <row r="603" spans="2:9" x14ac:dyDescent="0.25">
      <c r="B603" s="98">
        <v>2024</v>
      </c>
      <c r="C603" s="98" t="s">
        <v>25</v>
      </c>
      <c r="D603" s="98" t="s">
        <v>30</v>
      </c>
      <c r="E603" s="98" t="s">
        <v>12</v>
      </c>
      <c r="F603" s="98" t="s">
        <v>46</v>
      </c>
      <c r="G603" s="98" t="s">
        <v>18</v>
      </c>
      <c r="H603" s="98" t="s">
        <v>101</v>
      </c>
      <c r="I603" s="116">
        <v>5.5295200000000003E-2</v>
      </c>
    </row>
    <row r="604" spans="2:9" x14ac:dyDescent="0.25">
      <c r="B604" s="98">
        <v>2024</v>
      </c>
      <c r="C604" s="98" t="s">
        <v>25</v>
      </c>
      <c r="D604" s="98" t="s">
        <v>30</v>
      </c>
      <c r="E604" s="98" t="s">
        <v>12</v>
      </c>
      <c r="F604" s="98" t="s">
        <v>46</v>
      </c>
      <c r="G604" s="98" t="s">
        <v>18</v>
      </c>
      <c r="H604" s="98" t="s">
        <v>102</v>
      </c>
      <c r="I604" s="116">
        <v>7.4183413200000006E-3</v>
      </c>
    </row>
    <row r="605" spans="2:9" x14ac:dyDescent="0.25">
      <c r="B605" s="98">
        <v>2024</v>
      </c>
      <c r="C605" s="98" t="s">
        <v>25</v>
      </c>
      <c r="D605" s="98" t="s">
        <v>30</v>
      </c>
      <c r="E605" s="98" t="s">
        <v>12</v>
      </c>
      <c r="F605" s="98" t="s">
        <v>46</v>
      </c>
      <c r="G605" s="98" t="s">
        <v>18</v>
      </c>
      <c r="H605" s="98" t="s">
        <v>103</v>
      </c>
      <c r="I605" s="116">
        <v>5.4230932756000006E-3</v>
      </c>
    </row>
    <row r="606" spans="2:9" x14ac:dyDescent="0.25">
      <c r="B606" s="98">
        <v>2024</v>
      </c>
      <c r="C606" s="98" t="s">
        <v>25</v>
      </c>
      <c r="D606" s="98" t="s">
        <v>30</v>
      </c>
      <c r="E606" s="98" t="s">
        <v>12</v>
      </c>
      <c r="F606" s="98" t="s">
        <v>46</v>
      </c>
      <c r="G606" s="98" t="s">
        <v>18</v>
      </c>
      <c r="H606" s="98" t="s">
        <v>104</v>
      </c>
      <c r="I606" s="116">
        <v>4.2559999999999999E-4</v>
      </c>
    </row>
    <row r="607" spans="2:9" x14ac:dyDescent="0.25">
      <c r="B607" s="98">
        <v>2024</v>
      </c>
      <c r="C607" s="98" t="s">
        <v>25</v>
      </c>
      <c r="D607" s="98" t="s">
        <v>30</v>
      </c>
      <c r="E607" s="98" t="s">
        <v>12</v>
      </c>
      <c r="F607" s="98" t="s">
        <v>46</v>
      </c>
      <c r="G607" s="98" t="s">
        <v>19</v>
      </c>
      <c r="H607" s="98" t="s">
        <v>106</v>
      </c>
      <c r="I607" s="116">
        <v>0.22559188911660488</v>
      </c>
    </row>
    <row r="608" spans="2:9" x14ac:dyDescent="0.25">
      <c r="B608" s="98">
        <v>2024</v>
      </c>
      <c r="C608" s="98" t="s">
        <v>25</v>
      </c>
      <c r="D608" s="98" t="s">
        <v>30</v>
      </c>
      <c r="E608" s="98" t="s">
        <v>12</v>
      </c>
      <c r="F608" s="98" t="s">
        <v>46</v>
      </c>
      <c r="G608" s="98" t="s">
        <v>19</v>
      </c>
      <c r="H608" s="98" t="s">
        <v>107</v>
      </c>
      <c r="I608" s="116">
        <v>0.54284042899999996</v>
      </c>
    </row>
    <row r="609" spans="2:9" x14ac:dyDescent="0.25">
      <c r="B609" s="98">
        <v>2024</v>
      </c>
      <c r="C609" s="98" t="s">
        <v>25</v>
      </c>
      <c r="D609" s="98" t="s">
        <v>30</v>
      </c>
      <c r="E609" s="98" t="s">
        <v>12</v>
      </c>
      <c r="F609" s="98" t="s">
        <v>46</v>
      </c>
      <c r="G609" s="98" t="s">
        <v>19</v>
      </c>
      <c r="H609" s="98" t="s">
        <v>108</v>
      </c>
      <c r="I609" s="116">
        <v>6.0423241526800005E-3</v>
      </c>
    </row>
    <row r="610" spans="2:9" x14ac:dyDescent="0.25">
      <c r="B610" s="98">
        <v>2024</v>
      </c>
      <c r="C610" s="98" t="s">
        <v>25</v>
      </c>
      <c r="D610" s="98" t="s">
        <v>30</v>
      </c>
      <c r="E610" s="98" t="s">
        <v>12</v>
      </c>
      <c r="F610" s="98" t="s">
        <v>46</v>
      </c>
      <c r="G610" s="98" t="s">
        <v>19</v>
      </c>
      <c r="H610" s="98" t="s">
        <v>109</v>
      </c>
      <c r="I610" s="116">
        <v>5.5636840000000002E-3</v>
      </c>
    </row>
    <row r="611" spans="2:9" x14ac:dyDescent="0.25">
      <c r="B611" s="98">
        <v>2024</v>
      </c>
      <c r="C611" s="98" t="s">
        <v>31</v>
      </c>
      <c r="D611" s="98" t="s">
        <v>32</v>
      </c>
      <c r="E611" s="98" t="s">
        <v>12</v>
      </c>
      <c r="F611" s="98" t="s">
        <v>44</v>
      </c>
      <c r="G611" s="98" t="s">
        <v>14</v>
      </c>
      <c r="H611" s="98" t="s">
        <v>73</v>
      </c>
      <c r="I611" s="116">
        <v>8.7515000000000006E-3</v>
      </c>
    </row>
    <row r="612" spans="2:9" x14ac:dyDescent="0.25">
      <c r="B612" s="98">
        <v>2024</v>
      </c>
      <c r="C612" s="98" t="s">
        <v>31</v>
      </c>
      <c r="D612" s="98" t="s">
        <v>32</v>
      </c>
      <c r="E612" s="98" t="s">
        <v>12</v>
      </c>
      <c r="F612" s="98" t="s">
        <v>44</v>
      </c>
      <c r="G612" s="98" t="s">
        <v>231</v>
      </c>
      <c r="H612" s="98" t="s">
        <v>75</v>
      </c>
      <c r="I612" s="116">
        <v>0.1991506858</v>
      </c>
    </row>
    <row r="613" spans="2:9" x14ac:dyDescent="0.25">
      <c r="B613" s="98">
        <v>2024</v>
      </c>
      <c r="C613" s="98" t="s">
        <v>31</v>
      </c>
      <c r="D613" s="98" t="s">
        <v>32</v>
      </c>
      <c r="E613" s="98" t="s">
        <v>12</v>
      </c>
      <c r="F613" s="98" t="s">
        <v>45</v>
      </c>
      <c r="G613" s="98" t="s">
        <v>11</v>
      </c>
      <c r="H613" s="98" t="s">
        <v>110</v>
      </c>
      <c r="I613" s="116">
        <v>1.2386275E-2</v>
      </c>
    </row>
    <row r="614" spans="2:9" x14ac:dyDescent="0.25">
      <c r="B614" s="98">
        <v>2024</v>
      </c>
      <c r="C614" s="98" t="s">
        <v>31</v>
      </c>
      <c r="D614" s="98" t="s">
        <v>32</v>
      </c>
      <c r="E614" s="98" t="s">
        <v>12</v>
      </c>
      <c r="F614" s="98" t="s">
        <v>45</v>
      </c>
      <c r="G614" s="98" t="s">
        <v>11</v>
      </c>
      <c r="H614" s="98" t="s">
        <v>80</v>
      </c>
      <c r="I614" s="116">
        <v>1.7003999999999998E-2</v>
      </c>
    </row>
    <row r="615" spans="2:9" x14ac:dyDescent="0.25">
      <c r="B615" s="98">
        <v>2024</v>
      </c>
      <c r="C615" s="98" t="s">
        <v>31</v>
      </c>
      <c r="D615" s="98" t="s">
        <v>32</v>
      </c>
      <c r="E615" s="98" t="s">
        <v>12</v>
      </c>
      <c r="F615" s="98" t="s">
        <v>45</v>
      </c>
      <c r="G615" s="98" t="s">
        <v>13</v>
      </c>
      <c r="H615" s="98" t="s">
        <v>85</v>
      </c>
      <c r="I615" s="116">
        <v>4.0000000000000003E-5</v>
      </c>
    </row>
    <row r="616" spans="2:9" x14ac:dyDescent="0.25">
      <c r="B616" s="98">
        <v>2024</v>
      </c>
      <c r="C616" s="98" t="s">
        <v>31</v>
      </c>
      <c r="D616" s="98" t="s">
        <v>32</v>
      </c>
      <c r="E616" s="98" t="s">
        <v>12</v>
      </c>
      <c r="F616" s="98" t="s">
        <v>45</v>
      </c>
      <c r="G616" s="98" t="s">
        <v>15</v>
      </c>
      <c r="H616" s="98" t="s">
        <v>87</v>
      </c>
      <c r="I616" s="116">
        <v>8.8542251671753155E-2</v>
      </c>
    </row>
    <row r="617" spans="2:9" x14ac:dyDescent="0.25">
      <c r="B617" s="98">
        <v>2024</v>
      </c>
      <c r="C617" s="98" t="s">
        <v>31</v>
      </c>
      <c r="D617" s="98" t="s">
        <v>32</v>
      </c>
      <c r="E617" s="98" t="s">
        <v>12</v>
      </c>
      <c r="F617" s="98" t="s">
        <v>45</v>
      </c>
      <c r="G617" s="98" t="s">
        <v>16</v>
      </c>
      <c r="H617" s="98" t="s">
        <v>90</v>
      </c>
      <c r="I617" s="116">
        <v>4.0441500000000009E-6</v>
      </c>
    </row>
    <row r="618" spans="2:9" x14ac:dyDescent="0.25">
      <c r="B618" s="98">
        <v>2024</v>
      </c>
      <c r="C618" s="98" t="s">
        <v>31</v>
      </c>
      <c r="D618" s="98" t="s">
        <v>32</v>
      </c>
      <c r="E618" s="98" t="s">
        <v>12</v>
      </c>
      <c r="F618" s="98" t="s">
        <v>45</v>
      </c>
      <c r="G618" s="98" t="s">
        <v>16</v>
      </c>
      <c r="H618" s="98" t="s">
        <v>91</v>
      </c>
      <c r="I618" s="116">
        <v>2.0000000000000002E-5</v>
      </c>
    </row>
    <row r="619" spans="2:9" x14ac:dyDescent="0.25">
      <c r="B619" s="98">
        <v>2024</v>
      </c>
      <c r="C619" s="98" t="s">
        <v>31</v>
      </c>
      <c r="D619" s="98" t="s">
        <v>32</v>
      </c>
      <c r="E619" s="98" t="s">
        <v>12</v>
      </c>
      <c r="F619" s="98" t="s">
        <v>45</v>
      </c>
      <c r="G619" s="98" t="s">
        <v>16</v>
      </c>
      <c r="H619" s="98" t="s">
        <v>92</v>
      </c>
      <c r="I619" s="116">
        <v>0.13297539999999999</v>
      </c>
    </row>
    <row r="620" spans="2:9" x14ac:dyDescent="0.25">
      <c r="B620" s="98">
        <v>2024</v>
      </c>
      <c r="C620" s="98" t="s">
        <v>31</v>
      </c>
      <c r="D620" s="98" t="s">
        <v>32</v>
      </c>
      <c r="E620" s="98" t="s">
        <v>12</v>
      </c>
      <c r="F620" s="98" t="s">
        <v>45</v>
      </c>
      <c r="G620" s="98" t="s">
        <v>24</v>
      </c>
      <c r="H620" s="98" t="s">
        <v>112</v>
      </c>
      <c r="I620" s="116">
        <v>1.1943075000000001E-3</v>
      </c>
    </row>
    <row r="621" spans="2:9" x14ac:dyDescent="0.25">
      <c r="B621" s="98">
        <v>2024</v>
      </c>
      <c r="C621" s="98" t="s">
        <v>31</v>
      </c>
      <c r="D621" s="98" t="s">
        <v>32</v>
      </c>
      <c r="E621" s="98" t="s">
        <v>12</v>
      </c>
      <c r="F621" s="98" t="s">
        <v>46</v>
      </c>
      <c r="G621" s="98" t="s">
        <v>11</v>
      </c>
      <c r="H621" s="98" t="s">
        <v>93</v>
      </c>
      <c r="I621" s="116">
        <v>0.15888580855970741</v>
      </c>
    </row>
    <row r="622" spans="2:9" x14ac:dyDescent="0.25">
      <c r="B622" s="98">
        <v>2024</v>
      </c>
      <c r="C622" s="98" t="s">
        <v>31</v>
      </c>
      <c r="D622" s="98" t="s">
        <v>32</v>
      </c>
      <c r="E622" s="98" t="s">
        <v>12</v>
      </c>
      <c r="F622" s="98" t="s">
        <v>46</v>
      </c>
      <c r="G622" s="98" t="s">
        <v>233</v>
      </c>
      <c r="H622" s="98" t="s">
        <v>94</v>
      </c>
      <c r="I622" s="116">
        <v>1.2400700000000001E-2</v>
      </c>
    </row>
    <row r="623" spans="2:9" x14ac:dyDescent="0.25">
      <c r="B623" s="98">
        <v>2024</v>
      </c>
      <c r="C623" s="98" t="s">
        <v>31</v>
      </c>
      <c r="D623" s="98" t="s">
        <v>32</v>
      </c>
      <c r="E623" s="98" t="s">
        <v>12</v>
      </c>
      <c r="F623" s="98" t="s">
        <v>46</v>
      </c>
      <c r="G623" s="98" t="s">
        <v>17</v>
      </c>
      <c r="H623" s="98" t="s">
        <v>95</v>
      </c>
      <c r="I623" s="116">
        <v>0.23098151321142854</v>
      </c>
    </row>
    <row r="624" spans="2:9" x14ac:dyDescent="0.25">
      <c r="B624" s="98">
        <v>2024</v>
      </c>
      <c r="C624" s="98" t="s">
        <v>31</v>
      </c>
      <c r="D624" s="98" t="s">
        <v>32</v>
      </c>
      <c r="E624" s="98" t="s">
        <v>12</v>
      </c>
      <c r="F624" s="98" t="s">
        <v>46</v>
      </c>
      <c r="G624" s="98" t="s">
        <v>17</v>
      </c>
      <c r="H624" s="98" t="s">
        <v>97</v>
      </c>
      <c r="I624" s="116">
        <v>2.9020105907534247E-2</v>
      </c>
    </row>
    <row r="625" spans="2:9" x14ac:dyDescent="0.25">
      <c r="B625" s="98">
        <v>2024</v>
      </c>
      <c r="C625" s="98" t="s">
        <v>31</v>
      </c>
      <c r="D625" s="98" t="s">
        <v>32</v>
      </c>
      <c r="E625" s="98" t="s">
        <v>12</v>
      </c>
      <c r="F625" s="98" t="s">
        <v>46</v>
      </c>
      <c r="G625" s="98" t="s">
        <v>17</v>
      </c>
      <c r="H625" s="98" t="s">
        <v>113</v>
      </c>
      <c r="I625" s="116">
        <v>4.7208876000000002E-3</v>
      </c>
    </row>
    <row r="626" spans="2:9" x14ac:dyDescent="0.25">
      <c r="B626" s="98">
        <v>2024</v>
      </c>
      <c r="C626" s="98" t="s">
        <v>31</v>
      </c>
      <c r="D626" s="98" t="s">
        <v>32</v>
      </c>
      <c r="E626" s="98" t="s">
        <v>12</v>
      </c>
      <c r="F626" s="98" t="s">
        <v>46</v>
      </c>
      <c r="G626" s="98" t="s">
        <v>18</v>
      </c>
      <c r="H626" s="98" t="s">
        <v>114</v>
      </c>
      <c r="I626" s="116">
        <v>1.0521599999999999E-3</v>
      </c>
    </row>
    <row r="627" spans="2:9" x14ac:dyDescent="0.25">
      <c r="B627" s="98">
        <v>2024</v>
      </c>
      <c r="C627" s="98" t="s">
        <v>31</v>
      </c>
      <c r="D627" s="98" t="s">
        <v>32</v>
      </c>
      <c r="E627" s="98" t="s">
        <v>12</v>
      </c>
      <c r="F627" s="98" t="s">
        <v>46</v>
      </c>
      <c r="G627" s="98" t="s">
        <v>18</v>
      </c>
      <c r="H627" s="98" t="s">
        <v>102</v>
      </c>
      <c r="I627" s="116">
        <v>7.5000000000000002E-6</v>
      </c>
    </row>
    <row r="628" spans="2:9" x14ac:dyDescent="0.25">
      <c r="B628" s="98">
        <v>2024</v>
      </c>
      <c r="C628" s="98" t="s">
        <v>31</v>
      </c>
      <c r="D628" s="98" t="s">
        <v>32</v>
      </c>
      <c r="E628" s="98" t="s">
        <v>12</v>
      </c>
      <c r="F628" s="98" t="s">
        <v>46</v>
      </c>
      <c r="G628" s="98" t="s">
        <v>18</v>
      </c>
      <c r="H628" s="98" t="s">
        <v>103</v>
      </c>
      <c r="I628" s="116">
        <v>3.1511199999999999E-4</v>
      </c>
    </row>
    <row r="629" spans="2:9" x14ac:dyDescent="0.25">
      <c r="B629" s="98">
        <v>2024</v>
      </c>
      <c r="C629" s="98" t="s">
        <v>31</v>
      </c>
      <c r="D629" s="98" t="s">
        <v>32</v>
      </c>
      <c r="E629" s="98" t="s">
        <v>12</v>
      </c>
      <c r="F629" s="98" t="s">
        <v>46</v>
      </c>
      <c r="G629" s="98" t="s">
        <v>18</v>
      </c>
      <c r="H629" s="98" t="s">
        <v>111</v>
      </c>
      <c r="I629" s="116">
        <v>6.1996000000000002E-2</v>
      </c>
    </row>
    <row r="630" spans="2:9" x14ac:dyDescent="0.25">
      <c r="B630" s="98">
        <v>2024</v>
      </c>
      <c r="C630" s="98" t="s">
        <v>31</v>
      </c>
      <c r="D630" s="98" t="s">
        <v>32</v>
      </c>
      <c r="E630" s="98" t="s">
        <v>12</v>
      </c>
      <c r="F630" s="98" t="s">
        <v>46</v>
      </c>
      <c r="G630" s="98" t="s">
        <v>19</v>
      </c>
      <c r="H630" s="98" t="s">
        <v>107</v>
      </c>
      <c r="I630" s="116">
        <v>9.3816821500000008E-3</v>
      </c>
    </row>
    <row r="631" spans="2:9" x14ac:dyDescent="0.25">
      <c r="B631" s="98">
        <v>2024</v>
      </c>
      <c r="C631" s="98" t="s">
        <v>31</v>
      </c>
      <c r="D631" s="98" t="s">
        <v>32</v>
      </c>
      <c r="E631" s="98" t="s">
        <v>12</v>
      </c>
      <c r="F631" s="98" t="s">
        <v>46</v>
      </c>
      <c r="G631" s="98" t="s">
        <v>19</v>
      </c>
      <c r="H631" s="98" t="s">
        <v>108</v>
      </c>
      <c r="I631" s="116">
        <v>2.2770268400000001E-4</v>
      </c>
    </row>
    <row r="632" spans="2:9" x14ac:dyDescent="0.25">
      <c r="B632" s="98">
        <v>2024</v>
      </c>
      <c r="C632" s="98" t="s">
        <v>31</v>
      </c>
      <c r="D632" s="98" t="s">
        <v>32</v>
      </c>
      <c r="E632" s="98" t="s">
        <v>10</v>
      </c>
      <c r="F632" s="98" t="s">
        <v>44</v>
      </c>
      <c r="G632" s="98" t="s">
        <v>14</v>
      </c>
      <c r="H632" s="98" t="s">
        <v>73</v>
      </c>
      <c r="I632" s="116">
        <v>0.19805501169590642</v>
      </c>
    </row>
    <row r="633" spans="2:9" x14ac:dyDescent="0.25">
      <c r="B633" s="98">
        <v>2024</v>
      </c>
      <c r="C633" s="98" t="s">
        <v>31</v>
      </c>
      <c r="D633" s="98" t="s">
        <v>32</v>
      </c>
      <c r="E633" s="98" t="s">
        <v>10</v>
      </c>
      <c r="F633" s="98" t="s">
        <v>44</v>
      </c>
      <c r="G633" s="98" t="s">
        <v>231</v>
      </c>
      <c r="H633" s="98" t="s">
        <v>75</v>
      </c>
      <c r="I633" s="116">
        <v>12.463485485203321</v>
      </c>
    </row>
    <row r="634" spans="2:9" x14ac:dyDescent="0.25">
      <c r="B634" s="98">
        <v>2024</v>
      </c>
      <c r="C634" s="98" t="s">
        <v>31</v>
      </c>
      <c r="D634" s="98" t="s">
        <v>32</v>
      </c>
      <c r="E634" s="98" t="s">
        <v>10</v>
      </c>
      <c r="F634" s="98" t="s">
        <v>45</v>
      </c>
      <c r="G634" s="98" t="s">
        <v>11</v>
      </c>
      <c r="H634" s="98" t="s">
        <v>110</v>
      </c>
      <c r="I634" s="116">
        <v>1.42380473125</v>
      </c>
    </row>
    <row r="635" spans="2:9" x14ac:dyDescent="0.25">
      <c r="B635" s="98">
        <v>2024</v>
      </c>
      <c r="C635" s="98" t="s">
        <v>31</v>
      </c>
      <c r="D635" s="98" t="s">
        <v>32</v>
      </c>
      <c r="E635" s="98" t="s">
        <v>10</v>
      </c>
      <c r="F635" s="98" t="s">
        <v>45</v>
      </c>
      <c r="G635" s="98" t="s">
        <v>11</v>
      </c>
      <c r="H635" s="98" t="s">
        <v>80</v>
      </c>
      <c r="I635" s="116">
        <v>0.52798</v>
      </c>
    </row>
    <row r="636" spans="2:9" x14ac:dyDescent="0.25">
      <c r="B636" s="98">
        <v>2024</v>
      </c>
      <c r="C636" s="98" t="s">
        <v>31</v>
      </c>
      <c r="D636" s="98" t="s">
        <v>32</v>
      </c>
      <c r="E636" s="98" t="s">
        <v>10</v>
      </c>
      <c r="F636" s="98" t="s">
        <v>45</v>
      </c>
      <c r="G636" s="98" t="s">
        <v>15</v>
      </c>
      <c r="H636" s="98" t="s">
        <v>87</v>
      </c>
      <c r="I636" s="116">
        <v>5.7390279160012403</v>
      </c>
    </row>
    <row r="637" spans="2:9" x14ac:dyDescent="0.25">
      <c r="B637" s="98">
        <v>2024</v>
      </c>
      <c r="C637" s="98" t="s">
        <v>31</v>
      </c>
      <c r="D637" s="98" t="s">
        <v>32</v>
      </c>
      <c r="E637" s="98" t="s">
        <v>10</v>
      </c>
      <c r="F637" s="98" t="s">
        <v>45</v>
      </c>
      <c r="G637" s="98" t="s">
        <v>16</v>
      </c>
      <c r="H637" s="98" t="s">
        <v>92</v>
      </c>
      <c r="I637" s="116">
        <v>4.0634099999999993</v>
      </c>
    </row>
    <row r="638" spans="2:9" x14ac:dyDescent="0.25">
      <c r="B638" s="98">
        <v>2024</v>
      </c>
      <c r="C638" s="98" t="s">
        <v>31</v>
      </c>
      <c r="D638" s="98" t="s">
        <v>32</v>
      </c>
      <c r="E638" s="98" t="s">
        <v>10</v>
      </c>
      <c r="F638" s="98" t="s">
        <v>45</v>
      </c>
      <c r="G638" s="98" t="s">
        <v>24</v>
      </c>
      <c r="H638" s="98" t="s">
        <v>112</v>
      </c>
      <c r="I638" s="116">
        <v>2.6679615E-2</v>
      </c>
    </row>
    <row r="639" spans="2:9" x14ac:dyDescent="0.25">
      <c r="B639" s="98">
        <v>2024</v>
      </c>
      <c r="C639" s="98" t="s">
        <v>31</v>
      </c>
      <c r="D639" s="98" t="s">
        <v>32</v>
      </c>
      <c r="E639" s="98" t="s">
        <v>10</v>
      </c>
      <c r="F639" s="98" t="s">
        <v>46</v>
      </c>
      <c r="G639" s="98" t="s">
        <v>11</v>
      </c>
      <c r="H639" s="98" t="s">
        <v>93</v>
      </c>
      <c r="I639" s="116">
        <v>10.20996268036496</v>
      </c>
    </row>
    <row r="640" spans="2:9" x14ac:dyDescent="0.25">
      <c r="B640" s="98">
        <v>2024</v>
      </c>
      <c r="C640" s="98" t="s">
        <v>31</v>
      </c>
      <c r="D640" s="98" t="s">
        <v>32</v>
      </c>
      <c r="E640" s="98" t="s">
        <v>10</v>
      </c>
      <c r="F640" s="98" t="s">
        <v>46</v>
      </c>
      <c r="G640" s="98" t="s">
        <v>233</v>
      </c>
      <c r="H640" s="98" t="s">
        <v>94</v>
      </c>
      <c r="I640" s="116">
        <v>0.86511179916324898</v>
      </c>
    </row>
    <row r="641" spans="2:9" x14ac:dyDescent="0.25">
      <c r="B641" s="98">
        <v>2024</v>
      </c>
      <c r="C641" s="98" t="s">
        <v>31</v>
      </c>
      <c r="D641" s="98" t="s">
        <v>32</v>
      </c>
      <c r="E641" s="98" t="s">
        <v>10</v>
      </c>
      <c r="F641" s="98" t="s">
        <v>46</v>
      </c>
      <c r="G641" s="98" t="s">
        <v>17</v>
      </c>
      <c r="H641" s="98" t="s">
        <v>95</v>
      </c>
      <c r="I641" s="116">
        <v>9.5550003827519987</v>
      </c>
    </row>
    <row r="642" spans="2:9" x14ac:dyDescent="0.25">
      <c r="B642" s="98">
        <v>2024</v>
      </c>
      <c r="C642" s="98" t="s">
        <v>31</v>
      </c>
      <c r="D642" s="98" t="s">
        <v>32</v>
      </c>
      <c r="E642" s="98" t="s">
        <v>10</v>
      </c>
      <c r="F642" s="98" t="s">
        <v>46</v>
      </c>
      <c r="G642" s="98" t="s">
        <v>17</v>
      </c>
      <c r="H642" s="98" t="s">
        <v>96</v>
      </c>
      <c r="I642" s="116">
        <v>0.18445800000000001</v>
      </c>
    </row>
    <row r="643" spans="2:9" x14ac:dyDescent="0.25">
      <c r="B643" s="98">
        <v>2024</v>
      </c>
      <c r="C643" s="98" t="s">
        <v>31</v>
      </c>
      <c r="D643" s="98" t="s">
        <v>32</v>
      </c>
      <c r="E643" s="98" t="s">
        <v>10</v>
      </c>
      <c r="F643" s="98" t="s">
        <v>46</v>
      </c>
      <c r="G643" s="98" t="s">
        <v>17</v>
      </c>
      <c r="H643" s="98" t="s">
        <v>97</v>
      </c>
      <c r="I643" s="116">
        <v>0.5451509086477988</v>
      </c>
    </row>
    <row r="644" spans="2:9" x14ac:dyDescent="0.25">
      <c r="B644" s="98">
        <v>2024</v>
      </c>
      <c r="C644" s="98" t="s">
        <v>31</v>
      </c>
      <c r="D644" s="98" t="s">
        <v>32</v>
      </c>
      <c r="E644" s="98" t="s">
        <v>10</v>
      </c>
      <c r="F644" s="98" t="s">
        <v>46</v>
      </c>
      <c r="G644" s="98" t="s">
        <v>17</v>
      </c>
      <c r="H644" s="98" t="s">
        <v>113</v>
      </c>
      <c r="I644" s="116">
        <v>0.21837825900000002</v>
      </c>
    </row>
    <row r="645" spans="2:9" x14ac:dyDescent="0.25">
      <c r="B645" s="98">
        <v>2024</v>
      </c>
      <c r="C645" s="98" t="s">
        <v>31</v>
      </c>
      <c r="D645" s="98" t="s">
        <v>32</v>
      </c>
      <c r="E645" s="98" t="s">
        <v>10</v>
      </c>
      <c r="F645" s="98" t="s">
        <v>46</v>
      </c>
      <c r="G645" s="98" t="s">
        <v>18</v>
      </c>
      <c r="H645" s="98" t="s">
        <v>114</v>
      </c>
      <c r="I645" s="116">
        <v>2.051712E-2</v>
      </c>
    </row>
    <row r="646" spans="2:9" x14ac:dyDescent="0.25">
      <c r="B646" s="98">
        <v>2024</v>
      </c>
      <c r="C646" s="98" t="s">
        <v>31</v>
      </c>
      <c r="D646" s="98" t="s">
        <v>32</v>
      </c>
      <c r="E646" s="98" t="s">
        <v>10</v>
      </c>
      <c r="F646" s="98" t="s">
        <v>46</v>
      </c>
      <c r="G646" s="98" t="s">
        <v>18</v>
      </c>
      <c r="H646" s="98" t="s">
        <v>111</v>
      </c>
      <c r="I646" s="116">
        <v>4.3255572287868809</v>
      </c>
    </row>
    <row r="647" spans="2:9" x14ac:dyDescent="0.25">
      <c r="B647" s="98">
        <v>2024</v>
      </c>
      <c r="C647" s="98" t="s">
        <v>31</v>
      </c>
      <c r="D647" s="98" t="s">
        <v>32</v>
      </c>
      <c r="E647" s="98" t="s">
        <v>10</v>
      </c>
      <c r="F647" s="98" t="s">
        <v>46</v>
      </c>
      <c r="G647" s="98" t="s">
        <v>19</v>
      </c>
      <c r="H647" s="98" t="s">
        <v>107</v>
      </c>
      <c r="I647" s="116">
        <v>0.47985284878000001</v>
      </c>
    </row>
    <row r="648" spans="2:9" x14ac:dyDescent="0.25">
      <c r="B648" s="98">
        <v>2024</v>
      </c>
      <c r="C648" s="98" t="s">
        <v>31</v>
      </c>
      <c r="D648" s="98" t="s">
        <v>34</v>
      </c>
      <c r="E648" s="98" t="s">
        <v>12</v>
      </c>
      <c r="F648" s="98" t="s">
        <v>44</v>
      </c>
      <c r="G648" s="98" t="s">
        <v>14</v>
      </c>
      <c r="H648" s="98" t="s">
        <v>73</v>
      </c>
      <c r="I648" s="116">
        <v>2.1379200000000002E-3</v>
      </c>
    </row>
    <row r="649" spans="2:9" x14ac:dyDescent="0.25">
      <c r="B649" s="98">
        <v>2024</v>
      </c>
      <c r="C649" s="98" t="s">
        <v>31</v>
      </c>
      <c r="D649" s="98" t="s">
        <v>34</v>
      </c>
      <c r="E649" s="98" t="s">
        <v>12</v>
      </c>
      <c r="F649" s="98" t="s">
        <v>44</v>
      </c>
      <c r="G649" s="98" t="s">
        <v>231</v>
      </c>
      <c r="H649" s="98" t="s">
        <v>75</v>
      </c>
      <c r="I649" s="116">
        <v>9.0005999999999992E-3</v>
      </c>
    </row>
    <row r="650" spans="2:9" x14ac:dyDescent="0.25">
      <c r="B650" s="98">
        <v>2024</v>
      </c>
      <c r="C650" s="98" t="s">
        <v>31</v>
      </c>
      <c r="D650" s="98" t="s">
        <v>34</v>
      </c>
      <c r="E650" s="98" t="s">
        <v>12</v>
      </c>
      <c r="F650" s="98" t="s">
        <v>45</v>
      </c>
      <c r="G650" s="98" t="s">
        <v>11</v>
      </c>
      <c r="H650" s="98" t="s">
        <v>80</v>
      </c>
      <c r="I650" s="116">
        <v>1.1010000000000001E-2</v>
      </c>
    </row>
    <row r="651" spans="2:9" x14ac:dyDescent="0.25">
      <c r="B651" s="98">
        <v>2024</v>
      </c>
      <c r="C651" s="98" t="s">
        <v>31</v>
      </c>
      <c r="D651" s="98" t="s">
        <v>34</v>
      </c>
      <c r="E651" s="98" t="s">
        <v>12</v>
      </c>
      <c r="F651" s="98" t="s">
        <v>45</v>
      </c>
      <c r="G651" s="98" t="s">
        <v>13</v>
      </c>
      <c r="H651" s="98" t="s">
        <v>85</v>
      </c>
      <c r="I651" s="116">
        <v>1.8E-7</v>
      </c>
    </row>
    <row r="652" spans="2:9" x14ac:dyDescent="0.25">
      <c r="B652" s="98">
        <v>2024</v>
      </c>
      <c r="C652" s="98" t="s">
        <v>31</v>
      </c>
      <c r="D652" s="98" t="s">
        <v>34</v>
      </c>
      <c r="E652" s="98" t="s">
        <v>12</v>
      </c>
      <c r="F652" s="98" t="s">
        <v>45</v>
      </c>
      <c r="G652" s="98" t="s">
        <v>16</v>
      </c>
      <c r="H652" s="98" t="s">
        <v>90</v>
      </c>
      <c r="I652" s="116">
        <v>1.7255040000000001E-3</v>
      </c>
    </row>
    <row r="653" spans="2:9" x14ac:dyDescent="0.25">
      <c r="B653" s="98">
        <v>2024</v>
      </c>
      <c r="C653" s="98" t="s">
        <v>31</v>
      </c>
      <c r="D653" s="98" t="s">
        <v>34</v>
      </c>
      <c r="E653" s="98" t="s">
        <v>12</v>
      </c>
      <c r="F653" s="98" t="s">
        <v>45</v>
      </c>
      <c r="G653" s="98" t="s">
        <v>16</v>
      </c>
      <c r="H653" s="98" t="s">
        <v>92</v>
      </c>
      <c r="I653" s="116">
        <v>7.6714760869927359E-2</v>
      </c>
    </row>
    <row r="654" spans="2:9" x14ac:dyDescent="0.25">
      <c r="B654" s="98">
        <v>2024</v>
      </c>
      <c r="C654" s="98" t="s">
        <v>31</v>
      </c>
      <c r="D654" s="98" t="s">
        <v>34</v>
      </c>
      <c r="E654" s="98" t="s">
        <v>12</v>
      </c>
      <c r="F654" s="98" t="s">
        <v>45</v>
      </c>
      <c r="G654" s="98" t="s">
        <v>24</v>
      </c>
      <c r="H654" s="98" t="s">
        <v>112</v>
      </c>
      <c r="I654" s="116">
        <v>4.2509249999999995E-6</v>
      </c>
    </row>
    <row r="655" spans="2:9" x14ac:dyDescent="0.25">
      <c r="B655" s="98">
        <v>2024</v>
      </c>
      <c r="C655" s="98" t="s">
        <v>31</v>
      </c>
      <c r="D655" s="98" t="s">
        <v>34</v>
      </c>
      <c r="E655" s="98" t="s">
        <v>12</v>
      </c>
      <c r="F655" s="98" t="s">
        <v>46</v>
      </c>
      <c r="G655" s="98" t="s">
        <v>233</v>
      </c>
      <c r="H655" s="98" t="s">
        <v>94</v>
      </c>
      <c r="I655" s="116">
        <v>1.5300000000000001E-4</v>
      </c>
    </row>
    <row r="656" spans="2:9" x14ac:dyDescent="0.25">
      <c r="B656" s="98">
        <v>2024</v>
      </c>
      <c r="C656" s="98" t="s">
        <v>31</v>
      </c>
      <c r="D656" s="98" t="s">
        <v>34</v>
      </c>
      <c r="E656" s="98" t="s">
        <v>12</v>
      </c>
      <c r="F656" s="98" t="s">
        <v>46</v>
      </c>
      <c r="G656" s="98" t="s">
        <v>17</v>
      </c>
      <c r="H656" s="98" t="s">
        <v>95</v>
      </c>
      <c r="I656" s="116">
        <v>2.790503448620972E-2</v>
      </c>
    </row>
    <row r="657" spans="2:9" x14ac:dyDescent="0.25">
      <c r="B657" s="98">
        <v>2024</v>
      </c>
      <c r="C657" s="98" t="s">
        <v>31</v>
      </c>
      <c r="D657" s="98" t="s">
        <v>34</v>
      </c>
      <c r="E657" s="98" t="s">
        <v>12</v>
      </c>
      <c r="F657" s="98" t="s">
        <v>46</v>
      </c>
      <c r="G657" s="98" t="s">
        <v>17</v>
      </c>
      <c r="H657" s="98" t="s">
        <v>97</v>
      </c>
      <c r="I657" s="116">
        <v>7.9805529999999996E-3</v>
      </c>
    </row>
    <row r="658" spans="2:9" x14ac:dyDescent="0.25">
      <c r="B658" s="98">
        <v>2024</v>
      </c>
      <c r="C658" s="98" t="s">
        <v>31</v>
      </c>
      <c r="D658" s="98" t="s">
        <v>34</v>
      </c>
      <c r="E658" s="98" t="s">
        <v>12</v>
      </c>
      <c r="F658" s="98" t="s">
        <v>46</v>
      </c>
      <c r="G658" s="98" t="s">
        <v>17</v>
      </c>
      <c r="H658" s="98" t="s">
        <v>113</v>
      </c>
      <c r="I658" s="116">
        <v>8.9288980000000011E-3</v>
      </c>
    </row>
    <row r="659" spans="2:9" x14ac:dyDescent="0.25">
      <c r="B659" s="98">
        <v>2024</v>
      </c>
      <c r="C659" s="98" t="s">
        <v>31</v>
      </c>
      <c r="D659" s="98" t="s">
        <v>34</v>
      </c>
      <c r="E659" s="98" t="s">
        <v>12</v>
      </c>
      <c r="F659" s="98" t="s">
        <v>46</v>
      </c>
      <c r="G659" s="98" t="s">
        <v>18</v>
      </c>
      <c r="H659" s="98" t="s">
        <v>114</v>
      </c>
      <c r="I659" s="116">
        <v>5.7868800000000012E-3</v>
      </c>
    </row>
    <row r="660" spans="2:9" x14ac:dyDescent="0.25">
      <c r="B660" s="98">
        <v>2024</v>
      </c>
      <c r="C660" s="98" t="s">
        <v>31</v>
      </c>
      <c r="D660" s="98" t="s">
        <v>34</v>
      </c>
      <c r="E660" s="98" t="s">
        <v>12</v>
      </c>
      <c r="F660" s="98" t="s">
        <v>46</v>
      </c>
      <c r="G660" s="98" t="s">
        <v>18</v>
      </c>
      <c r="H660" s="98" t="s">
        <v>111</v>
      </c>
      <c r="I660" s="116">
        <v>7.6499999999999995E-4</v>
      </c>
    </row>
    <row r="661" spans="2:9" x14ac:dyDescent="0.25">
      <c r="B661" s="98">
        <v>2024</v>
      </c>
      <c r="C661" s="98" t="s">
        <v>31</v>
      </c>
      <c r="D661" s="98" t="s">
        <v>34</v>
      </c>
      <c r="E661" s="98" t="s">
        <v>12</v>
      </c>
      <c r="F661" s="98" t="s">
        <v>46</v>
      </c>
      <c r="G661" s="98" t="s">
        <v>19</v>
      </c>
      <c r="H661" s="98" t="s">
        <v>107</v>
      </c>
      <c r="I661" s="116">
        <v>6.5337499999999996E-3</v>
      </c>
    </row>
    <row r="662" spans="2:9" x14ac:dyDescent="0.25">
      <c r="B662" s="98">
        <v>2024</v>
      </c>
      <c r="C662" s="98" t="s">
        <v>31</v>
      </c>
      <c r="D662" s="98" t="s">
        <v>34</v>
      </c>
      <c r="E662" s="98" t="s">
        <v>12</v>
      </c>
      <c r="F662" s="98" t="s">
        <v>46</v>
      </c>
      <c r="G662" s="98" t="s">
        <v>19</v>
      </c>
      <c r="H662" s="98" t="s">
        <v>108</v>
      </c>
      <c r="I662" s="116">
        <v>3.9725344719999999E-5</v>
      </c>
    </row>
    <row r="663" spans="2:9" x14ac:dyDescent="0.25">
      <c r="B663" s="98">
        <v>2024</v>
      </c>
      <c r="C663" s="98" t="s">
        <v>31</v>
      </c>
      <c r="D663" s="98" t="s">
        <v>34</v>
      </c>
      <c r="E663" s="98" t="s">
        <v>10</v>
      </c>
      <c r="F663" s="98" t="s">
        <v>44</v>
      </c>
      <c r="G663" s="98" t="s">
        <v>14</v>
      </c>
      <c r="H663" s="98" t="s">
        <v>73</v>
      </c>
      <c r="I663" s="116">
        <v>9.9903000000000006E-3</v>
      </c>
    </row>
    <row r="664" spans="2:9" x14ac:dyDescent="0.25">
      <c r="B664" s="98">
        <v>2024</v>
      </c>
      <c r="C664" s="98" t="s">
        <v>31</v>
      </c>
      <c r="D664" s="98" t="s">
        <v>34</v>
      </c>
      <c r="E664" s="98" t="s">
        <v>10</v>
      </c>
      <c r="F664" s="98" t="s">
        <v>44</v>
      </c>
      <c r="G664" s="98" t="s">
        <v>231</v>
      </c>
      <c r="H664" s="98" t="s">
        <v>75</v>
      </c>
      <c r="I664" s="116">
        <v>1.0737E-2</v>
      </c>
    </row>
    <row r="665" spans="2:9" x14ac:dyDescent="0.25">
      <c r="B665" s="98">
        <v>2024</v>
      </c>
      <c r="C665" s="98" t="s">
        <v>31</v>
      </c>
      <c r="D665" s="98" t="s">
        <v>34</v>
      </c>
      <c r="E665" s="98" t="s">
        <v>10</v>
      </c>
      <c r="F665" s="98" t="s">
        <v>45</v>
      </c>
      <c r="G665" s="98" t="s">
        <v>11</v>
      </c>
      <c r="H665" s="98" t="s">
        <v>80</v>
      </c>
      <c r="I665" s="116">
        <v>1.0999999999999999E-2</v>
      </c>
    </row>
    <row r="666" spans="2:9" x14ac:dyDescent="0.25">
      <c r="B666" s="98">
        <v>2024</v>
      </c>
      <c r="C666" s="98" t="s">
        <v>31</v>
      </c>
      <c r="D666" s="98" t="s">
        <v>34</v>
      </c>
      <c r="E666" s="98" t="s">
        <v>10</v>
      </c>
      <c r="F666" s="98" t="s">
        <v>45</v>
      </c>
      <c r="G666" s="98" t="s">
        <v>16</v>
      </c>
      <c r="H666" s="98" t="s">
        <v>92</v>
      </c>
      <c r="I666" s="116">
        <v>0.86764999999999992</v>
      </c>
    </row>
    <row r="667" spans="2:9" x14ac:dyDescent="0.25">
      <c r="B667" s="98">
        <v>2024</v>
      </c>
      <c r="C667" s="98" t="s">
        <v>31</v>
      </c>
      <c r="D667" s="98" t="s">
        <v>34</v>
      </c>
      <c r="E667" s="98" t="s">
        <v>10</v>
      </c>
      <c r="F667" s="98" t="s">
        <v>45</v>
      </c>
      <c r="G667" s="98" t="s">
        <v>24</v>
      </c>
      <c r="H667" s="98" t="s">
        <v>112</v>
      </c>
      <c r="I667" s="116">
        <v>8.0969999999999989E-4</v>
      </c>
    </row>
    <row r="668" spans="2:9" x14ac:dyDescent="0.25">
      <c r="B668" s="98">
        <v>2024</v>
      </c>
      <c r="C668" s="98" t="s">
        <v>31</v>
      </c>
      <c r="D668" s="98" t="s">
        <v>34</v>
      </c>
      <c r="E668" s="98" t="s">
        <v>10</v>
      </c>
      <c r="F668" s="98" t="s">
        <v>46</v>
      </c>
      <c r="G668" s="98" t="s">
        <v>233</v>
      </c>
      <c r="H668" s="98" t="s">
        <v>94</v>
      </c>
      <c r="I668" s="116">
        <v>2.8600000000000001E-3</v>
      </c>
    </row>
    <row r="669" spans="2:9" x14ac:dyDescent="0.25">
      <c r="B669" s="98">
        <v>2024</v>
      </c>
      <c r="C669" s="98" t="s">
        <v>31</v>
      </c>
      <c r="D669" s="98" t="s">
        <v>34</v>
      </c>
      <c r="E669" s="98" t="s">
        <v>10</v>
      </c>
      <c r="F669" s="98" t="s">
        <v>46</v>
      </c>
      <c r="G669" s="98" t="s">
        <v>17</v>
      </c>
      <c r="H669" s="98" t="s">
        <v>95</v>
      </c>
      <c r="I669" s="116">
        <v>0.29997953181509163</v>
      </c>
    </row>
    <row r="670" spans="2:9" x14ac:dyDescent="0.25">
      <c r="B670" s="98">
        <v>2024</v>
      </c>
      <c r="C670" s="98" t="s">
        <v>31</v>
      </c>
      <c r="D670" s="98" t="s">
        <v>34</v>
      </c>
      <c r="E670" s="98" t="s">
        <v>10</v>
      </c>
      <c r="F670" s="98" t="s">
        <v>46</v>
      </c>
      <c r="G670" s="98" t="s">
        <v>17</v>
      </c>
      <c r="H670" s="98" t="s">
        <v>97</v>
      </c>
      <c r="I670" s="116">
        <v>5.4782142499999999E-2</v>
      </c>
    </row>
    <row r="671" spans="2:9" x14ac:dyDescent="0.25">
      <c r="B671" s="98">
        <v>2024</v>
      </c>
      <c r="C671" s="98" t="s">
        <v>31</v>
      </c>
      <c r="D671" s="98" t="s">
        <v>34</v>
      </c>
      <c r="E671" s="98" t="s">
        <v>10</v>
      </c>
      <c r="F671" s="98" t="s">
        <v>46</v>
      </c>
      <c r="G671" s="98" t="s">
        <v>17</v>
      </c>
      <c r="H671" s="98" t="s">
        <v>113</v>
      </c>
      <c r="I671" s="116">
        <v>1.8432821000000002E-2</v>
      </c>
    </row>
    <row r="672" spans="2:9" x14ac:dyDescent="0.25">
      <c r="B672" s="98">
        <v>2024</v>
      </c>
      <c r="C672" s="98" t="s">
        <v>31</v>
      </c>
      <c r="D672" s="98" t="s">
        <v>34</v>
      </c>
      <c r="E672" s="98" t="s">
        <v>10</v>
      </c>
      <c r="F672" s="98" t="s">
        <v>46</v>
      </c>
      <c r="G672" s="98" t="s">
        <v>18</v>
      </c>
      <c r="H672" s="98" t="s">
        <v>114</v>
      </c>
      <c r="I672" s="116">
        <v>2.3673600000000002E-3</v>
      </c>
    </row>
    <row r="673" spans="2:9" x14ac:dyDescent="0.25">
      <c r="B673" s="98">
        <v>2024</v>
      </c>
      <c r="C673" s="98" t="s">
        <v>31</v>
      </c>
      <c r="D673" s="98" t="s">
        <v>34</v>
      </c>
      <c r="E673" s="98" t="s">
        <v>10</v>
      </c>
      <c r="F673" s="98" t="s">
        <v>46</v>
      </c>
      <c r="G673" s="98" t="s">
        <v>18</v>
      </c>
      <c r="H673" s="98" t="s">
        <v>111</v>
      </c>
      <c r="I673" s="116">
        <v>1.43E-2</v>
      </c>
    </row>
    <row r="674" spans="2:9" x14ac:dyDescent="0.25">
      <c r="B674" s="98">
        <v>2024</v>
      </c>
      <c r="C674" s="98" t="s">
        <v>31</v>
      </c>
      <c r="D674" s="98" t="s">
        <v>33</v>
      </c>
      <c r="E674" s="98" t="s">
        <v>12</v>
      </c>
      <c r="F674" s="98" t="s">
        <v>44</v>
      </c>
      <c r="G674" s="98" t="s">
        <v>14</v>
      </c>
      <c r="H674" s="98" t="s">
        <v>72</v>
      </c>
      <c r="I674" s="116">
        <v>3.5008978200000002E-8</v>
      </c>
    </row>
    <row r="675" spans="2:9" x14ac:dyDescent="0.25">
      <c r="B675" s="98">
        <v>2024</v>
      </c>
      <c r="C675" s="98" t="s">
        <v>31</v>
      </c>
      <c r="D675" s="98" t="s">
        <v>33</v>
      </c>
      <c r="E675" s="98" t="s">
        <v>12</v>
      </c>
      <c r="F675" s="98" t="s">
        <v>44</v>
      </c>
      <c r="G675" s="98" t="s">
        <v>14</v>
      </c>
      <c r="H675" s="98" t="s">
        <v>73</v>
      </c>
      <c r="I675" s="116">
        <v>6.4481499999999997E-4</v>
      </c>
    </row>
    <row r="676" spans="2:9" x14ac:dyDescent="0.25">
      <c r="B676" s="98">
        <v>2024</v>
      </c>
      <c r="C676" s="98" t="s">
        <v>31</v>
      </c>
      <c r="D676" s="98" t="s">
        <v>33</v>
      </c>
      <c r="E676" s="98" t="s">
        <v>12</v>
      </c>
      <c r="F676" s="98" t="s">
        <v>44</v>
      </c>
      <c r="G676" s="98" t="s">
        <v>14</v>
      </c>
      <c r="H676" s="98" t="s">
        <v>310</v>
      </c>
      <c r="I676" s="116">
        <v>1.8749999999999999E-8</v>
      </c>
    </row>
    <row r="677" spans="2:9" x14ac:dyDescent="0.25">
      <c r="B677" s="98">
        <v>2024</v>
      </c>
      <c r="C677" s="98" t="s">
        <v>31</v>
      </c>
      <c r="D677" s="98" t="s">
        <v>33</v>
      </c>
      <c r="E677" s="98" t="s">
        <v>12</v>
      </c>
      <c r="F677" s="98" t="s">
        <v>44</v>
      </c>
      <c r="G677" s="98" t="s">
        <v>231</v>
      </c>
      <c r="H677" s="98" t="s">
        <v>75</v>
      </c>
      <c r="I677" s="116">
        <v>0.771192120372302</v>
      </c>
    </row>
    <row r="678" spans="2:9" x14ac:dyDescent="0.25">
      <c r="B678" s="98">
        <v>2024</v>
      </c>
      <c r="C678" s="98" t="s">
        <v>31</v>
      </c>
      <c r="D678" s="98" t="s">
        <v>33</v>
      </c>
      <c r="E678" s="98" t="s">
        <v>12</v>
      </c>
      <c r="F678" s="98" t="s">
        <v>45</v>
      </c>
      <c r="G678" s="98" t="s">
        <v>11</v>
      </c>
      <c r="H678" s="98" t="s">
        <v>78</v>
      </c>
      <c r="I678" s="116">
        <v>1.6150000000000001E-7</v>
      </c>
    </row>
    <row r="679" spans="2:9" x14ac:dyDescent="0.25">
      <c r="B679" s="98">
        <v>2024</v>
      </c>
      <c r="C679" s="98" t="s">
        <v>31</v>
      </c>
      <c r="D679" s="98" t="s">
        <v>33</v>
      </c>
      <c r="E679" s="98" t="s">
        <v>12</v>
      </c>
      <c r="F679" s="98" t="s">
        <v>45</v>
      </c>
      <c r="G679" s="98" t="s">
        <v>11</v>
      </c>
      <c r="H679" s="98" t="s">
        <v>80</v>
      </c>
      <c r="I679" s="116">
        <v>0.15334422483870969</v>
      </c>
    </row>
    <row r="680" spans="2:9" x14ac:dyDescent="0.25">
      <c r="B680" s="98">
        <v>2024</v>
      </c>
      <c r="C680" s="98" t="s">
        <v>31</v>
      </c>
      <c r="D680" s="98" t="s">
        <v>33</v>
      </c>
      <c r="E680" s="98" t="s">
        <v>12</v>
      </c>
      <c r="F680" s="98" t="s">
        <v>45</v>
      </c>
      <c r="G680" s="98" t="s">
        <v>11</v>
      </c>
      <c r="H680" s="98" t="s">
        <v>81</v>
      </c>
      <c r="I680" s="116">
        <v>1.4399999999999999E-5</v>
      </c>
    </row>
    <row r="681" spans="2:9" x14ac:dyDescent="0.25">
      <c r="B681" s="98">
        <v>2024</v>
      </c>
      <c r="C681" s="98" t="s">
        <v>31</v>
      </c>
      <c r="D681" s="98" t="s">
        <v>33</v>
      </c>
      <c r="E681" s="98" t="s">
        <v>12</v>
      </c>
      <c r="F681" s="98" t="s">
        <v>45</v>
      </c>
      <c r="G681" s="98" t="s">
        <v>13</v>
      </c>
      <c r="H681" s="98" t="s">
        <v>85</v>
      </c>
      <c r="I681" s="116">
        <v>1.8899999999999999E-6</v>
      </c>
    </row>
    <row r="682" spans="2:9" x14ac:dyDescent="0.25">
      <c r="B682" s="98">
        <v>2024</v>
      </c>
      <c r="C682" s="98" t="s">
        <v>31</v>
      </c>
      <c r="D682" s="98" t="s">
        <v>33</v>
      </c>
      <c r="E682" s="98" t="s">
        <v>12</v>
      </c>
      <c r="F682" s="98" t="s">
        <v>45</v>
      </c>
      <c r="G682" s="98" t="s">
        <v>15</v>
      </c>
      <c r="H682" s="98" t="s">
        <v>87</v>
      </c>
      <c r="I682" s="116">
        <v>2.0476189620000002E-3</v>
      </c>
    </row>
    <row r="683" spans="2:9" x14ac:dyDescent="0.25">
      <c r="B683" s="98">
        <v>2024</v>
      </c>
      <c r="C683" s="98" t="s">
        <v>31</v>
      </c>
      <c r="D683" s="98" t="s">
        <v>33</v>
      </c>
      <c r="E683" s="98" t="s">
        <v>12</v>
      </c>
      <c r="F683" s="98" t="s">
        <v>45</v>
      </c>
      <c r="G683" s="98" t="s">
        <v>16</v>
      </c>
      <c r="H683" s="98" t="s">
        <v>92</v>
      </c>
      <c r="I683" s="116">
        <v>0.81460242999999988</v>
      </c>
    </row>
    <row r="684" spans="2:9" x14ac:dyDescent="0.25">
      <c r="B684" s="98">
        <v>2024</v>
      </c>
      <c r="C684" s="98" t="s">
        <v>31</v>
      </c>
      <c r="D684" s="98" t="s">
        <v>33</v>
      </c>
      <c r="E684" s="98" t="s">
        <v>12</v>
      </c>
      <c r="F684" s="98" t="s">
        <v>45</v>
      </c>
      <c r="G684" s="98" t="s">
        <v>24</v>
      </c>
      <c r="H684" s="98" t="s">
        <v>112</v>
      </c>
      <c r="I684" s="116">
        <v>1.7758411956214287E-2</v>
      </c>
    </row>
    <row r="685" spans="2:9" x14ac:dyDescent="0.25">
      <c r="B685" s="98">
        <v>2024</v>
      </c>
      <c r="C685" s="98" t="s">
        <v>31</v>
      </c>
      <c r="D685" s="98" t="s">
        <v>33</v>
      </c>
      <c r="E685" s="98" t="s">
        <v>12</v>
      </c>
      <c r="F685" s="98" t="s">
        <v>46</v>
      </c>
      <c r="G685" s="98" t="s">
        <v>11</v>
      </c>
      <c r="H685" s="98" t="s">
        <v>93</v>
      </c>
      <c r="I685" s="116">
        <v>4.1019961860000002E-3</v>
      </c>
    </row>
    <row r="686" spans="2:9" x14ac:dyDescent="0.25">
      <c r="B686" s="98">
        <v>2024</v>
      </c>
      <c r="C686" s="98" t="s">
        <v>31</v>
      </c>
      <c r="D686" s="98" t="s">
        <v>33</v>
      </c>
      <c r="E686" s="98" t="s">
        <v>12</v>
      </c>
      <c r="F686" s="98" t="s">
        <v>46</v>
      </c>
      <c r="G686" s="98" t="s">
        <v>233</v>
      </c>
      <c r="H686" s="98" t="s">
        <v>94</v>
      </c>
      <c r="I686" s="116">
        <v>1.9592000000000001E-5</v>
      </c>
    </row>
    <row r="687" spans="2:9" x14ac:dyDescent="0.25">
      <c r="B687" s="98">
        <v>2024</v>
      </c>
      <c r="C687" s="98" t="s">
        <v>31</v>
      </c>
      <c r="D687" s="98" t="s">
        <v>33</v>
      </c>
      <c r="E687" s="98" t="s">
        <v>12</v>
      </c>
      <c r="F687" s="98" t="s">
        <v>46</v>
      </c>
      <c r="G687" s="98" t="s">
        <v>17</v>
      </c>
      <c r="H687" s="98" t="s">
        <v>95</v>
      </c>
      <c r="I687" s="116">
        <v>3.50623866384E-3</v>
      </c>
    </row>
    <row r="688" spans="2:9" x14ac:dyDescent="0.25">
      <c r="B688" s="98">
        <v>2024</v>
      </c>
      <c r="C688" s="98" t="s">
        <v>31</v>
      </c>
      <c r="D688" s="98" t="s">
        <v>33</v>
      </c>
      <c r="E688" s="98" t="s">
        <v>12</v>
      </c>
      <c r="F688" s="98" t="s">
        <v>46</v>
      </c>
      <c r="G688" s="98" t="s">
        <v>17</v>
      </c>
      <c r="H688" s="98" t="s">
        <v>96</v>
      </c>
      <c r="I688" s="116">
        <v>1.22106E-5</v>
      </c>
    </row>
    <row r="689" spans="2:9" x14ac:dyDescent="0.25">
      <c r="B689" s="98">
        <v>2024</v>
      </c>
      <c r="C689" s="98" t="s">
        <v>31</v>
      </c>
      <c r="D689" s="98" t="s">
        <v>33</v>
      </c>
      <c r="E689" s="98" t="s">
        <v>12</v>
      </c>
      <c r="F689" s="98" t="s">
        <v>46</v>
      </c>
      <c r="G689" s="98" t="s">
        <v>17</v>
      </c>
      <c r="H689" s="98" t="s">
        <v>97</v>
      </c>
      <c r="I689" s="116">
        <v>2.5850500000000002E-4</v>
      </c>
    </row>
    <row r="690" spans="2:9" x14ac:dyDescent="0.25">
      <c r="B690" s="98">
        <v>2024</v>
      </c>
      <c r="C690" s="98" t="s">
        <v>31</v>
      </c>
      <c r="D690" s="98" t="s">
        <v>33</v>
      </c>
      <c r="E690" s="98" t="s">
        <v>12</v>
      </c>
      <c r="F690" s="98" t="s">
        <v>46</v>
      </c>
      <c r="G690" s="98" t="s">
        <v>17</v>
      </c>
      <c r="H690" s="98" t="s">
        <v>98</v>
      </c>
      <c r="I690" s="116">
        <v>4.9997141999999996E-7</v>
      </c>
    </row>
    <row r="691" spans="2:9" x14ac:dyDescent="0.25">
      <c r="B691" s="98">
        <v>2024</v>
      </c>
      <c r="C691" s="98" t="s">
        <v>31</v>
      </c>
      <c r="D691" s="98" t="s">
        <v>33</v>
      </c>
      <c r="E691" s="98" t="s">
        <v>12</v>
      </c>
      <c r="F691" s="98" t="s">
        <v>46</v>
      </c>
      <c r="G691" s="98" t="s">
        <v>17</v>
      </c>
      <c r="H691" s="98" t="s">
        <v>113</v>
      </c>
      <c r="I691" s="116">
        <v>6.3307863282400012E-2</v>
      </c>
    </row>
    <row r="692" spans="2:9" x14ac:dyDescent="0.25">
      <c r="B692" s="98">
        <v>2024</v>
      </c>
      <c r="C692" s="98" t="s">
        <v>31</v>
      </c>
      <c r="D692" s="98" t="s">
        <v>33</v>
      </c>
      <c r="E692" s="98" t="s">
        <v>12</v>
      </c>
      <c r="F692" s="98" t="s">
        <v>46</v>
      </c>
      <c r="G692" s="98" t="s">
        <v>18</v>
      </c>
      <c r="H692" s="98" t="s">
        <v>102</v>
      </c>
      <c r="I692" s="116">
        <v>8.3333999999999999E-5</v>
      </c>
    </row>
    <row r="693" spans="2:9" x14ac:dyDescent="0.25">
      <c r="B693" s="98">
        <v>2024</v>
      </c>
      <c r="C693" s="98" t="s">
        <v>31</v>
      </c>
      <c r="D693" s="98" t="s">
        <v>33</v>
      </c>
      <c r="E693" s="98" t="s">
        <v>12</v>
      </c>
      <c r="F693" s="98" t="s">
        <v>46</v>
      </c>
      <c r="G693" s="98" t="s">
        <v>18</v>
      </c>
      <c r="H693" s="98" t="s">
        <v>103</v>
      </c>
      <c r="I693" s="116">
        <v>1.8000309600000003E-7</v>
      </c>
    </row>
    <row r="694" spans="2:9" x14ac:dyDescent="0.25">
      <c r="B694" s="98">
        <v>2024</v>
      </c>
      <c r="C694" s="98" t="s">
        <v>31</v>
      </c>
      <c r="D694" s="98" t="s">
        <v>33</v>
      </c>
      <c r="E694" s="98" t="s">
        <v>12</v>
      </c>
      <c r="F694" s="98" t="s">
        <v>46</v>
      </c>
      <c r="G694" s="98" t="s">
        <v>18</v>
      </c>
      <c r="H694" s="98" t="s">
        <v>104</v>
      </c>
      <c r="I694" s="116">
        <v>6.9999999999999999E-6</v>
      </c>
    </row>
    <row r="695" spans="2:9" x14ac:dyDescent="0.25">
      <c r="B695" s="98">
        <v>2024</v>
      </c>
      <c r="C695" s="98" t="s">
        <v>31</v>
      </c>
      <c r="D695" s="98" t="s">
        <v>33</v>
      </c>
      <c r="E695" s="98" t="s">
        <v>12</v>
      </c>
      <c r="F695" s="98" t="s">
        <v>46</v>
      </c>
      <c r="G695" s="98" t="s">
        <v>18</v>
      </c>
      <c r="H695" s="98" t="s">
        <v>111</v>
      </c>
      <c r="I695" s="116">
        <v>7.4499999999999998E-6</v>
      </c>
    </row>
    <row r="696" spans="2:9" x14ac:dyDescent="0.25">
      <c r="B696" s="98">
        <v>2024</v>
      </c>
      <c r="C696" s="98" t="s">
        <v>31</v>
      </c>
      <c r="D696" s="98" t="s">
        <v>33</v>
      </c>
      <c r="E696" s="98" t="s">
        <v>12</v>
      </c>
      <c r="F696" s="98" t="s">
        <v>46</v>
      </c>
      <c r="G696" s="98" t="s">
        <v>19</v>
      </c>
      <c r="H696" s="98" t="s">
        <v>106</v>
      </c>
      <c r="I696" s="116">
        <v>2.85571036E-4</v>
      </c>
    </row>
    <row r="697" spans="2:9" x14ac:dyDescent="0.25">
      <c r="B697" s="98">
        <v>2024</v>
      </c>
      <c r="C697" s="98" t="s">
        <v>31</v>
      </c>
      <c r="D697" s="98" t="s">
        <v>33</v>
      </c>
      <c r="E697" s="98" t="s">
        <v>12</v>
      </c>
      <c r="F697" s="98" t="s">
        <v>46</v>
      </c>
      <c r="G697" s="98" t="s">
        <v>19</v>
      </c>
      <c r="H697" s="98" t="s">
        <v>107</v>
      </c>
      <c r="I697" s="116">
        <v>5.43325E-6</v>
      </c>
    </row>
    <row r="698" spans="2:9" x14ac:dyDescent="0.25">
      <c r="B698" s="98">
        <v>2024</v>
      </c>
      <c r="C698" s="98" t="s">
        <v>31</v>
      </c>
      <c r="D698" s="98" t="s">
        <v>33</v>
      </c>
      <c r="E698" s="98" t="s">
        <v>12</v>
      </c>
      <c r="F698" s="98" t="s">
        <v>46</v>
      </c>
      <c r="G698" s="98" t="s">
        <v>19</v>
      </c>
      <c r="H698" s="98" t="s">
        <v>108</v>
      </c>
      <c r="I698" s="116">
        <v>4.621984214586E-3</v>
      </c>
    </row>
    <row r="699" spans="2:9" x14ac:dyDescent="0.25">
      <c r="B699" s="98">
        <v>2024</v>
      </c>
      <c r="C699" s="98" t="s">
        <v>31</v>
      </c>
      <c r="D699" s="98" t="s">
        <v>33</v>
      </c>
      <c r="E699" s="98" t="s">
        <v>10</v>
      </c>
      <c r="F699" s="98" t="s">
        <v>44</v>
      </c>
      <c r="G699" s="98" t="s">
        <v>231</v>
      </c>
      <c r="H699" s="98" t="s">
        <v>75</v>
      </c>
      <c r="I699" s="116">
        <v>3.6579453582257924</v>
      </c>
    </row>
    <row r="700" spans="2:9" x14ac:dyDescent="0.25">
      <c r="B700" s="98">
        <v>2024</v>
      </c>
      <c r="C700" s="98" t="s">
        <v>31</v>
      </c>
      <c r="D700" s="98" t="s">
        <v>33</v>
      </c>
      <c r="E700" s="98" t="s">
        <v>10</v>
      </c>
      <c r="F700" s="98" t="s">
        <v>45</v>
      </c>
      <c r="G700" s="98" t="s">
        <v>11</v>
      </c>
      <c r="H700" s="98" t="s">
        <v>80</v>
      </c>
      <c r="I700" s="116">
        <v>1.4991000000000001</v>
      </c>
    </row>
    <row r="701" spans="2:9" x14ac:dyDescent="0.25">
      <c r="B701" s="98">
        <v>2024</v>
      </c>
      <c r="C701" s="98" t="s">
        <v>31</v>
      </c>
      <c r="D701" s="98" t="s">
        <v>33</v>
      </c>
      <c r="E701" s="98" t="s">
        <v>10</v>
      </c>
      <c r="F701" s="98" t="s">
        <v>45</v>
      </c>
      <c r="G701" s="98" t="s">
        <v>16</v>
      </c>
      <c r="H701" s="98" t="s">
        <v>91</v>
      </c>
      <c r="I701" s="116">
        <v>9.9999999999999995E-8</v>
      </c>
    </row>
    <row r="702" spans="2:9" x14ac:dyDescent="0.25">
      <c r="B702" s="98">
        <v>2024</v>
      </c>
      <c r="C702" s="98" t="s">
        <v>31</v>
      </c>
      <c r="D702" s="98" t="s">
        <v>33</v>
      </c>
      <c r="E702" s="98" t="s">
        <v>10</v>
      </c>
      <c r="F702" s="98" t="s">
        <v>45</v>
      </c>
      <c r="G702" s="98" t="s">
        <v>16</v>
      </c>
      <c r="H702" s="98" t="s">
        <v>92</v>
      </c>
      <c r="I702" s="116">
        <v>2.2043802000000001</v>
      </c>
    </row>
    <row r="703" spans="2:9" x14ac:dyDescent="0.25">
      <c r="B703" s="98">
        <v>2024</v>
      </c>
      <c r="C703" s="98" t="s">
        <v>31</v>
      </c>
      <c r="D703" s="98" t="s">
        <v>33</v>
      </c>
      <c r="E703" s="98" t="s">
        <v>10</v>
      </c>
      <c r="F703" s="98" t="s">
        <v>45</v>
      </c>
      <c r="G703" s="98" t="s">
        <v>24</v>
      </c>
      <c r="H703" s="98" t="s">
        <v>112</v>
      </c>
      <c r="I703" s="116">
        <v>7.6136091000000003E-2</v>
      </c>
    </row>
    <row r="704" spans="2:9" x14ac:dyDescent="0.25">
      <c r="B704" s="98">
        <v>2024</v>
      </c>
      <c r="C704" s="98" t="s">
        <v>31</v>
      </c>
      <c r="D704" s="98" t="s">
        <v>33</v>
      </c>
      <c r="E704" s="98" t="s">
        <v>10</v>
      </c>
      <c r="F704" s="98" t="s">
        <v>46</v>
      </c>
      <c r="G704" s="98" t="s">
        <v>233</v>
      </c>
      <c r="H704" s="98" t="s">
        <v>94</v>
      </c>
      <c r="I704" s="116">
        <v>8.0000000000000002E-8</v>
      </c>
    </row>
    <row r="705" spans="2:9" x14ac:dyDescent="0.25">
      <c r="B705" s="98">
        <v>2024</v>
      </c>
      <c r="C705" s="98" t="s">
        <v>31</v>
      </c>
      <c r="D705" s="98" t="s">
        <v>33</v>
      </c>
      <c r="E705" s="98" t="s">
        <v>10</v>
      </c>
      <c r="F705" s="98" t="s">
        <v>46</v>
      </c>
      <c r="G705" s="98" t="s">
        <v>17</v>
      </c>
      <c r="H705" s="98" t="s">
        <v>95</v>
      </c>
      <c r="I705" s="116">
        <v>1.5002063999999998E-7</v>
      </c>
    </row>
    <row r="706" spans="2:9" x14ac:dyDescent="0.25">
      <c r="B706" s="98">
        <v>2024</v>
      </c>
      <c r="C706" s="98" t="s">
        <v>31</v>
      </c>
      <c r="D706" s="98" t="s">
        <v>33</v>
      </c>
      <c r="E706" s="98" t="s">
        <v>10</v>
      </c>
      <c r="F706" s="98" t="s">
        <v>46</v>
      </c>
      <c r="G706" s="98" t="s">
        <v>17</v>
      </c>
      <c r="H706" s="98" t="s">
        <v>113</v>
      </c>
      <c r="I706" s="116">
        <v>0.34741262875000006</v>
      </c>
    </row>
    <row r="707" spans="2:9" x14ac:dyDescent="0.25">
      <c r="B707" s="98">
        <v>2024</v>
      </c>
      <c r="C707" s="98" t="s">
        <v>31</v>
      </c>
      <c r="D707" s="98" t="s">
        <v>33</v>
      </c>
      <c r="E707" s="98" t="s">
        <v>10</v>
      </c>
      <c r="F707" s="98" t="s">
        <v>46</v>
      </c>
      <c r="G707" s="98" t="s">
        <v>18</v>
      </c>
      <c r="H707" s="98" t="s">
        <v>104</v>
      </c>
      <c r="I707" s="116">
        <v>3.9999999999999998E-7</v>
      </c>
    </row>
    <row r="708" spans="2:9" x14ac:dyDescent="0.25">
      <c r="B708" s="98">
        <v>2024</v>
      </c>
      <c r="C708" s="98" t="s">
        <v>31</v>
      </c>
      <c r="D708" s="98" t="s">
        <v>33</v>
      </c>
      <c r="E708" s="98" t="s">
        <v>10</v>
      </c>
      <c r="F708" s="98" t="s">
        <v>46</v>
      </c>
      <c r="G708" s="98" t="s">
        <v>19</v>
      </c>
      <c r="H708" s="98" t="s">
        <v>108</v>
      </c>
      <c r="I708" s="116">
        <v>2.3164999999999999E-8</v>
      </c>
    </row>
    <row r="709" spans="2:9" x14ac:dyDescent="0.25">
      <c r="B709" s="98">
        <v>2024</v>
      </c>
      <c r="C709" s="98" t="s">
        <v>31</v>
      </c>
      <c r="D709" s="98" t="s">
        <v>41</v>
      </c>
      <c r="E709" s="98" t="s">
        <v>12</v>
      </c>
      <c r="F709" s="98" t="s">
        <v>44</v>
      </c>
      <c r="G709" s="98" t="s">
        <v>14</v>
      </c>
      <c r="H709" s="98" t="s">
        <v>73</v>
      </c>
      <c r="I709" s="116">
        <v>1.5E-5</v>
      </c>
    </row>
    <row r="710" spans="2:9" x14ac:dyDescent="0.25">
      <c r="B710" s="98">
        <v>2024</v>
      </c>
      <c r="C710" s="98" t="s">
        <v>31</v>
      </c>
      <c r="D710" s="98" t="s">
        <v>41</v>
      </c>
      <c r="E710" s="98" t="s">
        <v>12</v>
      </c>
      <c r="F710" s="98" t="s">
        <v>45</v>
      </c>
      <c r="G710" s="98" t="s">
        <v>13</v>
      </c>
      <c r="H710" s="98" t="s">
        <v>85</v>
      </c>
      <c r="I710" s="116">
        <v>1.2E-4</v>
      </c>
    </row>
    <row r="711" spans="2:9" x14ac:dyDescent="0.25">
      <c r="B711" s="98">
        <v>2024</v>
      </c>
      <c r="C711" s="98" t="s">
        <v>31</v>
      </c>
      <c r="D711" s="98" t="s">
        <v>41</v>
      </c>
      <c r="E711" s="98" t="s">
        <v>12</v>
      </c>
      <c r="F711" s="98" t="s">
        <v>45</v>
      </c>
      <c r="G711" s="98" t="s">
        <v>16</v>
      </c>
      <c r="H711" s="98" t="s">
        <v>91</v>
      </c>
      <c r="I711" s="116">
        <v>1.9999999999999999E-7</v>
      </c>
    </row>
    <row r="712" spans="2:9" x14ac:dyDescent="0.25">
      <c r="B712" s="98">
        <v>2024</v>
      </c>
      <c r="C712" s="98" t="s">
        <v>31</v>
      </c>
      <c r="D712" s="98" t="s">
        <v>41</v>
      </c>
      <c r="E712" s="98" t="s">
        <v>12</v>
      </c>
      <c r="F712" s="98" t="s">
        <v>46</v>
      </c>
      <c r="G712" s="98" t="s">
        <v>233</v>
      </c>
      <c r="H712" s="98" t="s">
        <v>94</v>
      </c>
      <c r="I712" s="116">
        <v>8.064E-5</v>
      </c>
    </row>
    <row r="713" spans="2:9" x14ac:dyDescent="0.25">
      <c r="B713" s="98">
        <v>2024</v>
      </c>
      <c r="C713" s="98" t="s">
        <v>31</v>
      </c>
      <c r="D713" s="98" t="s">
        <v>41</v>
      </c>
      <c r="E713" s="98" t="s">
        <v>12</v>
      </c>
      <c r="F713" s="98" t="s">
        <v>46</v>
      </c>
      <c r="G713" s="98" t="s">
        <v>17</v>
      </c>
      <c r="H713" s="98" t="s">
        <v>95</v>
      </c>
      <c r="I713" s="116">
        <v>1.7400373056000001E-5</v>
      </c>
    </row>
    <row r="714" spans="2:9" x14ac:dyDescent="0.25">
      <c r="B714" s="98">
        <v>2024</v>
      </c>
      <c r="C714" s="98" t="s">
        <v>31</v>
      </c>
      <c r="D714" s="98" t="s">
        <v>41</v>
      </c>
      <c r="E714" s="98" t="s">
        <v>12</v>
      </c>
      <c r="F714" s="98" t="s">
        <v>46</v>
      </c>
      <c r="G714" s="98" t="s">
        <v>17</v>
      </c>
      <c r="H714" s="98" t="s">
        <v>97</v>
      </c>
      <c r="I714" s="116">
        <v>2.7263999999999994E-6</v>
      </c>
    </row>
    <row r="715" spans="2:9" x14ac:dyDescent="0.25">
      <c r="B715" s="98">
        <v>2024</v>
      </c>
      <c r="C715" s="98" t="s">
        <v>31</v>
      </c>
      <c r="D715" s="98" t="s">
        <v>41</v>
      </c>
      <c r="E715" s="98" t="s">
        <v>12</v>
      </c>
      <c r="F715" s="98" t="s">
        <v>46</v>
      </c>
      <c r="G715" s="98" t="s">
        <v>18</v>
      </c>
      <c r="H715" s="98" t="s">
        <v>103</v>
      </c>
      <c r="I715" s="116">
        <v>3.20005504E-6</v>
      </c>
    </row>
    <row r="716" spans="2:9" x14ac:dyDescent="0.25">
      <c r="B716" s="98">
        <v>2024</v>
      </c>
      <c r="C716" s="98" t="s">
        <v>31</v>
      </c>
      <c r="D716" s="98" t="s">
        <v>41</v>
      </c>
      <c r="E716" s="98" t="s">
        <v>12</v>
      </c>
      <c r="F716" s="98" t="s">
        <v>46</v>
      </c>
      <c r="G716" s="98" t="s">
        <v>18</v>
      </c>
      <c r="H716" s="98" t="s">
        <v>111</v>
      </c>
      <c r="I716" s="116">
        <v>4.0000000000000002E-4</v>
      </c>
    </row>
    <row r="717" spans="2:9" x14ac:dyDescent="0.25">
      <c r="B717" s="98">
        <v>2024</v>
      </c>
      <c r="C717" s="98" t="s">
        <v>31</v>
      </c>
      <c r="D717" s="98" t="s">
        <v>35</v>
      </c>
      <c r="E717" s="98" t="s">
        <v>12</v>
      </c>
      <c r="F717" s="98" t="s">
        <v>44</v>
      </c>
      <c r="G717" s="98" t="s">
        <v>14</v>
      </c>
      <c r="H717" s="98" t="s">
        <v>73</v>
      </c>
      <c r="I717" s="116">
        <v>0.45922814725</v>
      </c>
    </row>
    <row r="718" spans="2:9" x14ac:dyDescent="0.25">
      <c r="B718" s="98">
        <v>2024</v>
      </c>
      <c r="C718" s="98" t="s">
        <v>31</v>
      </c>
      <c r="D718" s="98" t="s">
        <v>35</v>
      </c>
      <c r="E718" s="98" t="s">
        <v>12</v>
      </c>
      <c r="F718" s="98" t="s">
        <v>44</v>
      </c>
      <c r="G718" s="98" t="s">
        <v>14</v>
      </c>
      <c r="H718" s="98" t="s">
        <v>74</v>
      </c>
      <c r="I718" s="116">
        <v>5.9176000000000007E-6</v>
      </c>
    </row>
    <row r="719" spans="2:9" x14ac:dyDescent="0.25">
      <c r="B719" s="98">
        <v>2024</v>
      </c>
      <c r="C719" s="98" t="s">
        <v>31</v>
      </c>
      <c r="D719" s="98" t="s">
        <v>35</v>
      </c>
      <c r="E719" s="98" t="s">
        <v>12</v>
      </c>
      <c r="F719" s="98" t="s">
        <v>44</v>
      </c>
      <c r="G719" s="98" t="s">
        <v>14</v>
      </c>
      <c r="H719" s="98" t="s">
        <v>310</v>
      </c>
      <c r="I719" s="116">
        <v>6.8999999999999996E-7</v>
      </c>
    </row>
    <row r="720" spans="2:9" x14ac:dyDescent="0.25">
      <c r="B720" s="98">
        <v>2024</v>
      </c>
      <c r="C720" s="98" t="s">
        <v>31</v>
      </c>
      <c r="D720" s="98" t="s">
        <v>35</v>
      </c>
      <c r="E720" s="98" t="s">
        <v>12</v>
      </c>
      <c r="F720" s="98" t="s">
        <v>44</v>
      </c>
      <c r="G720" s="98" t="s">
        <v>231</v>
      </c>
      <c r="H720" s="98" t="s">
        <v>75</v>
      </c>
      <c r="I720" s="116">
        <v>0.65647158059496724</v>
      </c>
    </row>
    <row r="721" spans="2:9" x14ac:dyDescent="0.25">
      <c r="B721" s="98">
        <v>2024</v>
      </c>
      <c r="C721" s="98" t="s">
        <v>31</v>
      </c>
      <c r="D721" s="98" t="s">
        <v>35</v>
      </c>
      <c r="E721" s="98" t="s">
        <v>12</v>
      </c>
      <c r="F721" s="98" t="s">
        <v>45</v>
      </c>
      <c r="G721" s="98" t="s">
        <v>11</v>
      </c>
      <c r="H721" s="98" t="s">
        <v>110</v>
      </c>
      <c r="I721" s="116">
        <v>0.110847275</v>
      </c>
    </row>
    <row r="722" spans="2:9" x14ac:dyDescent="0.25">
      <c r="B722" s="98">
        <v>2024</v>
      </c>
      <c r="C722" s="98" t="s">
        <v>31</v>
      </c>
      <c r="D722" s="98" t="s">
        <v>35</v>
      </c>
      <c r="E722" s="98" t="s">
        <v>12</v>
      </c>
      <c r="F722" s="98" t="s">
        <v>45</v>
      </c>
      <c r="G722" s="98" t="s">
        <v>11</v>
      </c>
      <c r="H722" s="98" t="s">
        <v>78</v>
      </c>
      <c r="I722" s="116">
        <v>3.4050000000000001E-7</v>
      </c>
    </row>
    <row r="723" spans="2:9" x14ac:dyDescent="0.25">
      <c r="B723" s="98">
        <v>2024</v>
      </c>
      <c r="C723" s="98" t="s">
        <v>31</v>
      </c>
      <c r="D723" s="98" t="s">
        <v>35</v>
      </c>
      <c r="E723" s="98" t="s">
        <v>12</v>
      </c>
      <c r="F723" s="98" t="s">
        <v>45</v>
      </c>
      <c r="G723" s="98" t="s">
        <v>11</v>
      </c>
      <c r="H723" s="98" t="s">
        <v>80</v>
      </c>
      <c r="I723" s="116">
        <v>0.2462015774853801</v>
      </c>
    </row>
    <row r="724" spans="2:9" x14ac:dyDescent="0.25">
      <c r="B724" s="98">
        <v>2024</v>
      </c>
      <c r="C724" s="98" t="s">
        <v>31</v>
      </c>
      <c r="D724" s="98" t="s">
        <v>35</v>
      </c>
      <c r="E724" s="98" t="s">
        <v>12</v>
      </c>
      <c r="F724" s="98" t="s">
        <v>45</v>
      </c>
      <c r="G724" s="98" t="s">
        <v>11</v>
      </c>
      <c r="H724" s="98" t="s">
        <v>81</v>
      </c>
      <c r="I724" s="116">
        <v>3.4E-5</v>
      </c>
    </row>
    <row r="725" spans="2:9" x14ac:dyDescent="0.25">
      <c r="B725" s="98">
        <v>2024</v>
      </c>
      <c r="C725" s="98" t="s">
        <v>31</v>
      </c>
      <c r="D725" s="98" t="s">
        <v>35</v>
      </c>
      <c r="E725" s="98" t="s">
        <v>12</v>
      </c>
      <c r="F725" s="98" t="s">
        <v>45</v>
      </c>
      <c r="G725" s="98" t="s">
        <v>232</v>
      </c>
      <c r="H725" s="98" t="s">
        <v>82</v>
      </c>
      <c r="I725" s="116">
        <v>5.9894099999999996E-6</v>
      </c>
    </row>
    <row r="726" spans="2:9" x14ac:dyDescent="0.25">
      <c r="B726" s="98">
        <v>2024</v>
      </c>
      <c r="C726" s="98" t="s">
        <v>31</v>
      </c>
      <c r="D726" s="98" t="s">
        <v>35</v>
      </c>
      <c r="E726" s="98" t="s">
        <v>12</v>
      </c>
      <c r="F726" s="98" t="s">
        <v>45</v>
      </c>
      <c r="G726" s="98" t="s">
        <v>13</v>
      </c>
      <c r="H726" s="98" t="s">
        <v>312</v>
      </c>
      <c r="I726" s="116">
        <v>4.9999999999999998E-8</v>
      </c>
    </row>
    <row r="727" spans="2:9" x14ac:dyDescent="0.25">
      <c r="B727" s="98">
        <v>2024</v>
      </c>
      <c r="C727" s="98" t="s">
        <v>31</v>
      </c>
      <c r="D727" s="98" t="s">
        <v>35</v>
      </c>
      <c r="E727" s="98" t="s">
        <v>12</v>
      </c>
      <c r="F727" s="98" t="s">
        <v>45</v>
      </c>
      <c r="G727" s="98" t="s">
        <v>13</v>
      </c>
      <c r="H727" s="98" t="s">
        <v>85</v>
      </c>
      <c r="I727" s="116">
        <v>1.9793293E-2</v>
      </c>
    </row>
    <row r="728" spans="2:9" x14ac:dyDescent="0.25">
      <c r="B728" s="98">
        <v>2024</v>
      </c>
      <c r="C728" s="98" t="s">
        <v>31</v>
      </c>
      <c r="D728" s="98" t="s">
        <v>35</v>
      </c>
      <c r="E728" s="98" t="s">
        <v>12</v>
      </c>
      <c r="F728" s="98" t="s">
        <v>45</v>
      </c>
      <c r="G728" s="98" t="s">
        <v>15</v>
      </c>
      <c r="H728" s="98" t="s">
        <v>115</v>
      </c>
      <c r="I728" s="116">
        <v>5.501133E-7</v>
      </c>
    </row>
    <row r="729" spans="2:9" x14ac:dyDescent="0.25">
      <c r="B729" s="98">
        <v>2024</v>
      </c>
      <c r="C729" s="98" t="s">
        <v>31</v>
      </c>
      <c r="D729" s="98" t="s">
        <v>35</v>
      </c>
      <c r="E729" s="98" t="s">
        <v>12</v>
      </c>
      <c r="F729" s="98" t="s">
        <v>45</v>
      </c>
      <c r="G729" s="98" t="s">
        <v>15</v>
      </c>
      <c r="H729" s="98" t="s">
        <v>87</v>
      </c>
      <c r="I729" s="116">
        <v>2.0762676389400003E-2</v>
      </c>
    </row>
    <row r="730" spans="2:9" x14ac:dyDescent="0.25">
      <c r="B730" s="98">
        <v>2024</v>
      </c>
      <c r="C730" s="98" t="s">
        <v>31</v>
      </c>
      <c r="D730" s="98" t="s">
        <v>35</v>
      </c>
      <c r="E730" s="98" t="s">
        <v>12</v>
      </c>
      <c r="F730" s="98" t="s">
        <v>45</v>
      </c>
      <c r="G730" s="98" t="s">
        <v>16</v>
      </c>
      <c r="H730" s="98" t="s">
        <v>92</v>
      </c>
      <c r="I730" s="116">
        <v>0.41502572142857141</v>
      </c>
    </row>
    <row r="731" spans="2:9" x14ac:dyDescent="0.25">
      <c r="B731" s="98">
        <v>2024</v>
      </c>
      <c r="C731" s="98" t="s">
        <v>31</v>
      </c>
      <c r="D731" s="98" t="s">
        <v>35</v>
      </c>
      <c r="E731" s="98" t="s">
        <v>12</v>
      </c>
      <c r="F731" s="98" t="s">
        <v>45</v>
      </c>
      <c r="G731" s="98" t="s">
        <v>16</v>
      </c>
      <c r="H731" s="98" t="s">
        <v>314</v>
      </c>
      <c r="I731" s="116">
        <v>2.4E-2</v>
      </c>
    </row>
    <row r="732" spans="2:9" x14ac:dyDescent="0.25">
      <c r="B732" s="98">
        <v>2024</v>
      </c>
      <c r="C732" s="98" t="s">
        <v>31</v>
      </c>
      <c r="D732" s="98" t="s">
        <v>35</v>
      </c>
      <c r="E732" s="98" t="s">
        <v>12</v>
      </c>
      <c r="F732" s="98" t="s">
        <v>45</v>
      </c>
      <c r="G732" s="98" t="s">
        <v>24</v>
      </c>
      <c r="H732" s="98" t="s">
        <v>112</v>
      </c>
      <c r="I732" s="116">
        <v>3.5174720199000003E-3</v>
      </c>
    </row>
    <row r="733" spans="2:9" x14ac:dyDescent="0.25">
      <c r="B733" s="98">
        <v>2024</v>
      </c>
      <c r="C733" s="98" t="s">
        <v>31</v>
      </c>
      <c r="D733" s="98" t="s">
        <v>35</v>
      </c>
      <c r="E733" s="98" t="s">
        <v>12</v>
      </c>
      <c r="F733" s="98" t="s">
        <v>46</v>
      </c>
      <c r="G733" s="98" t="s">
        <v>11</v>
      </c>
      <c r="H733" s="98" t="s">
        <v>93</v>
      </c>
      <c r="I733" s="116">
        <v>2.3631976106199999E-2</v>
      </c>
    </row>
    <row r="734" spans="2:9" x14ac:dyDescent="0.25">
      <c r="B734" s="98">
        <v>2024</v>
      </c>
      <c r="C734" s="98" t="s">
        <v>31</v>
      </c>
      <c r="D734" s="98" t="s">
        <v>35</v>
      </c>
      <c r="E734" s="98" t="s">
        <v>12</v>
      </c>
      <c r="F734" s="98" t="s">
        <v>46</v>
      </c>
      <c r="G734" s="98" t="s">
        <v>233</v>
      </c>
      <c r="H734" s="98" t="s">
        <v>94</v>
      </c>
      <c r="I734" s="116">
        <v>1.3549908519999999E-2</v>
      </c>
    </row>
    <row r="735" spans="2:9" x14ac:dyDescent="0.25">
      <c r="B735" s="98">
        <v>2024</v>
      </c>
      <c r="C735" s="98" t="s">
        <v>31</v>
      </c>
      <c r="D735" s="98" t="s">
        <v>35</v>
      </c>
      <c r="E735" s="98" t="s">
        <v>12</v>
      </c>
      <c r="F735" s="98" t="s">
        <v>46</v>
      </c>
      <c r="G735" s="98" t="s">
        <v>17</v>
      </c>
      <c r="H735" s="98" t="s">
        <v>95</v>
      </c>
      <c r="I735" s="116">
        <v>0.62958690516889781</v>
      </c>
    </row>
    <row r="736" spans="2:9" x14ac:dyDescent="0.25">
      <c r="B736" s="98">
        <v>2024</v>
      </c>
      <c r="C736" s="98" t="s">
        <v>31</v>
      </c>
      <c r="D736" s="98" t="s">
        <v>35</v>
      </c>
      <c r="E736" s="98" t="s">
        <v>12</v>
      </c>
      <c r="F736" s="98" t="s">
        <v>46</v>
      </c>
      <c r="G736" s="98" t="s">
        <v>17</v>
      </c>
      <c r="H736" s="98" t="s">
        <v>96</v>
      </c>
      <c r="I736" s="116">
        <v>0.1273240397</v>
      </c>
    </row>
    <row r="737" spans="2:9" x14ac:dyDescent="0.25">
      <c r="B737" s="98">
        <v>2024</v>
      </c>
      <c r="C737" s="98" t="s">
        <v>31</v>
      </c>
      <c r="D737" s="98" t="s">
        <v>35</v>
      </c>
      <c r="E737" s="98" t="s">
        <v>12</v>
      </c>
      <c r="F737" s="98" t="s">
        <v>46</v>
      </c>
      <c r="G737" s="98" t="s">
        <v>17</v>
      </c>
      <c r="H737" s="98" t="s">
        <v>97</v>
      </c>
      <c r="I737" s="116">
        <v>2.4972186E-2</v>
      </c>
    </row>
    <row r="738" spans="2:9" x14ac:dyDescent="0.25">
      <c r="B738" s="98">
        <v>2024</v>
      </c>
      <c r="C738" s="98" t="s">
        <v>31</v>
      </c>
      <c r="D738" s="98" t="s">
        <v>35</v>
      </c>
      <c r="E738" s="98" t="s">
        <v>12</v>
      </c>
      <c r="F738" s="98" t="s">
        <v>46</v>
      </c>
      <c r="G738" s="98" t="s">
        <v>17</v>
      </c>
      <c r="H738" s="98" t="s">
        <v>98</v>
      </c>
      <c r="I738" s="116">
        <v>1.4999142600000001E-6</v>
      </c>
    </row>
    <row r="739" spans="2:9" x14ac:dyDescent="0.25">
      <c r="B739" s="98">
        <v>2024</v>
      </c>
      <c r="C739" s="98" t="s">
        <v>31</v>
      </c>
      <c r="D739" s="98" t="s">
        <v>35</v>
      </c>
      <c r="E739" s="98" t="s">
        <v>12</v>
      </c>
      <c r="F739" s="98" t="s">
        <v>46</v>
      </c>
      <c r="G739" s="98" t="s">
        <v>17</v>
      </c>
      <c r="H739" s="98" t="s">
        <v>113</v>
      </c>
      <c r="I739" s="116">
        <v>0.30684368008229751</v>
      </c>
    </row>
    <row r="740" spans="2:9" x14ac:dyDescent="0.25">
      <c r="B740" s="98">
        <v>2024</v>
      </c>
      <c r="C740" s="98" t="s">
        <v>31</v>
      </c>
      <c r="D740" s="98" t="s">
        <v>35</v>
      </c>
      <c r="E740" s="98" t="s">
        <v>12</v>
      </c>
      <c r="F740" s="98" t="s">
        <v>46</v>
      </c>
      <c r="G740" s="98" t="s">
        <v>18</v>
      </c>
      <c r="H740" s="98" t="s">
        <v>114</v>
      </c>
      <c r="I740" s="116">
        <v>5.2608000000000017E-4</v>
      </c>
    </row>
    <row r="741" spans="2:9" x14ac:dyDescent="0.25">
      <c r="B741" s="98">
        <v>2024</v>
      </c>
      <c r="C741" s="98" t="s">
        <v>31</v>
      </c>
      <c r="D741" s="98" t="s">
        <v>35</v>
      </c>
      <c r="E741" s="98" t="s">
        <v>12</v>
      </c>
      <c r="F741" s="98" t="s">
        <v>46</v>
      </c>
      <c r="G741" s="98" t="s">
        <v>18</v>
      </c>
      <c r="H741" s="98" t="s">
        <v>102</v>
      </c>
      <c r="I741" s="116">
        <v>8.2516679999999987E-5</v>
      </c>
    </row>
    <row r="742" spans="2:9" x14ac:dyDescent="0.25">
      <c r="B742" s="98">
        <v>2024</v>
      </c>
      <c r="C742" s="98" t="s">
        <v>31</v>
      </c>
      <c r="D742" s="98" t="s">
        <v>35</v>
      </c>
      <c r="E742" s="98" t="s">
        <v>12</v>
      </c>
      <c r="F742" s="98" t="s">
        <v>46</v>
      </c>
      <c r="G742" s="98" t="s">
        <v>18</v>
      </c>
      <c r="H742" s="98" t="s">
        <v>104</v>
      </c>
      <c r="I742" s="116">
        <v>3.2876000000000002E-5</v>
      </c>
    </row>
    <row r="743" spans="2:9" x14ac:dyDescent="0.25">
      <c r="B743" s="98">
        <v>2024</v>
      </c>
      <c r="C743" s="98" t="s">
        <v>31</v>
      </c>
      <c r="D743" s="98" t="s">
        <v>35</v>
      </c>
      <c r="E743" s="98" t="s">
        <v>12</v>
      </c>
      <c r="F743" s="98" t="s">
        <v>46</v>
      </c>
      <c r="G743" s="98" t="s">
        <v>18</v>
      </c>
      <c r="H743" s="98" t="s">
        <v>111</v>
      </c>
      <c r="I743" s="116">
        <v>6.7714999999999997E-2</v>
      </c>
    </row>
    <row r="744" spans="2:9" x14ac:dyDescent="0.25">
      <c r="B744" s="98">
        <v>2024</v>
      </c>
      <c r="C744" s="98" t="s">
        <v>31</v>
      </c>
      <c r="D744" s="98" t="s">
        <v>35</v>
      </c>
      <c r="E744" s="98" t="s">
        <v>12</v>
      </c>
      <c r="F744" s="98" t="s">
        <v>46</v>
      </c>
      <c r="G744" s="98" t="s">
        <v>19</v>
      </c>
      <c r="H744" s="98" t="s">
        <v>106</v>
      </c>
      <c r="I744" s="116">
        <v>6.9579425199999998E-4</v>
      </c>
    </row>
    <row r="745" spans="2:9" x14ac:dyDescent="0.25">
      <c r="B745" s="98">
        <v>2024</v>
      </c>
      <c r="C745" s="98" t="s">
        <v>31</v>
      </c>
      <c r="D745" s="98" t="s">
        <v>35</v>
      </c>
      <c r="E745" s="98" t="s">
        <v>12</v>
      </c>
      <c r="F745" s="98" t="s">
        <v>46</v>
      </c>
      <c r="G745" s="98" t="s">
        <v>19</v>
      </c>
      <c r="H745" s="98" t="s">
        <v>107</v>
      </c>
      <c r="I745" s="116">
        <v>1.3573912832248649</v>
      </c>
    </row>
    <row r="746" spans="2:9" x14ac:dyDescent="0.25">
      <c r="B746" s="98">
        <v>2024</v>
      </c>
      <c r="C746" s="98" t="s">
        <v>31</v>
      </c>
      <c r="D746" s="98" t="s">
        <v>35</v>
      </c>
      <c r="E746" s="98" t="s">
        <v>12</v>
      </c>
      <c r="F746" s="98" t="s">
        <v>46</v>
      </c>
      <c r="G746" s="98" t="s">
        <v>19</v>
      </c>
      <c r="H746" s="98" t="s">
        <v>108</v>
      </c>
      <c r="I746" s="116">
        <v>4.6219824290859995E-3</v>
      </c>
    </row>
    <row r="747" spans="2:9" x14ac:dyDescent="0.25">
      <c r="B747" s="98">
        <v>2024</v>
      </c>
      <c r="C747" s="98" t="s">
        <v>31</v>
      </c>
      <c r="D747" s="98" t="s">
        <v>35</v>
      </c>
      <c r="E747" s="98" t="s">
        <v>12</v>
      </c>
      <c r="F747" s="98" t="s">
        <v>46</v>
      </c>
      <c r="G747" s="98" t="s">
        <v>19</v>
      </c>
      <c r="H747" s="98" t="s">
        <v>109</v>
      </c>
      <c r="I747" s="116">
        <v>1.8484000000000001E-5</v>
      </c>
    </row>
    <row r="748" spans="2:9" x14ac:dyDescent="0.25">
      <c r="B748" s="98">
        <v>2024</v>
      </c>
      <c r="C748" s="98" t="s">
        <v>36</v>
      </c>
      <c r="D748" s="98" t="s">
        <v>37</v>
      </c>
      <c r="E748" s="98" t="s">
        <v>12</v>
      </c>
      <c r="F748" s="98" t="s">
        <v>44</v>
      </c>
      <c r="G748" s="98" t="s">
        <v>14</v>
      </c>
      <c r="H748" s="98" t="s">
        <v>73</v>
      </c>
      <c r="I748" s="116">
        <v>2.0033666666666668E-2</v>
      </c>
    </row>
    <row r="749" spans="2:9" x14ac:dyDescent="0.25">
      <c r="B749" s="98">
        <v>2024</v>
      </c>
      <c r="C749" s="98" t="s">
        <v>36</v>
      </c>
      <c r="D749" s="98" t="s">
        <v>37</v>
      </c>
      <c r="E749" s="98" t="s">
        <v>12</v>
      </c>
      <c r="F749" s="98" t="s">
        <v>44</v>
      </c>
      <c r="G749" s="98" t="s">
        <v>231</v>
      </c>
      <c r="H749" s="98" t="s">
        <v>75</v>
      </c>
      <c r="I749" s="116">
        <v>9.5566035530621776E-2</v>
      </c>
    </row>
    <row r="750" spans="2:9" x14ac:dyDescent="0.25">
      <c r="B750" s="98">
        <v>2024</v>
      </c>
      <c r="C750" s="98" t="s">
        <v>36</v>
      </c>
      <c r="D750" s="98" t="s">
        <v>37</v>
      </c>
      <c r="E750" s="98" t="s">
        <v>12</v>
      </c>
      <c r="F750" s="98" t="s">
        <v>45</v>
      </c>
      <c r="G750" s="98" t="s">
        <v>11</v>
      </c>
      <c r="H750" s="98" t="s">
        <v>80</v>
      </c>
      <c r="I750" s="116">
        <v>1.9999999999999996E-3</v>
      </c>
    </row>
    <row r="751" spans="2:9" x14ac:dyDescent="0.25">
      <c r="B751" s="98">
        <v>2024</v>
      </c>
      <c r="C751" s="98" t="s">
        <v>36</v>
      </c>
      <c r="D751" s="98" t="s">
        <v>37</v>
      </c>
      <c r="E751" s="98" t="s">
        <v>12</v>
      </c>
      <c r="F751" s="98" t="s">
        <v>45</v>
      </c>
      <c r="G751" s="98" t="s">
        <v>11</v>
      </c>
      <c r="H751" s="98" t="s">
        <v>81</v>
      </c>
      <c r="I751" s="116">
        <v>1.5724999999999999E-2</v>
      </c>
    </row>
    <row r="752" spans="2:9" x14ac:dyDescent="0.25">
      <c r="B752" s="98">
        <v>2024</v>
      </c>
      <c r="C752" s="98" t="s">
        <v>36</v>
      </c>
      <c r="D752" s="98" t="s">
        <v>37</v>
      </c>
      <c r="E752" s="98" t="s">
        <v>12</v>
      </c>
      <c r="F752" s="98" t="s">
        <v>45</v>
      </c>
      <c r="G752" s="98" t="s">
        <v>15</v>
      </c>
      <c r="H752" s="98" t="s">
        <v>87</v>
      </c>
      <c r="I752" s="116">
        <v>1.4361347520000002E-3</v>
      </c>
    </row>
    <row r="753" spans="2:9" x14ac:dyDescent="0.25">
      <c r="B753" s="98">
        <v>2024</v>
      </c>
      <c r="C753" s="98" t="s">
        <v>36</v>
      </c>
      <c r="D753" s="98" t="s">
        <v>37</v>
      </c>
      <c r="E753" s="98" t="s">
        <v>12</v>
      </c>
      <c r="F753" s="98" t="s">
        <v>45</v>
      </c>
      <c r="G753" s="98" t="s">
        <v>16</v>
      </c>
      <c r="H753" s="98" t="s">
        <v>92</v>
      </c>
      <c r="I753" s="116">
        <v>4.6354999999999993E-2</v>
      </c>
    </row>
    <row r="754" spans="2:9" x14ac:dyDescent="0.25">
      <c r="B754" s="98">
        <v>2024</v>
      </c>
      <c r="C754" s="98" t="s">
        <v>36</v>
      </c>
      <c r="D754" s="98" t="s">
        <v>37</v>
      </c>
      <c r="E754" s="98" t="s">
        <v>12</v>
      </c>
      <c r="F754" s="98" t="s">
        <v>45</v>
      </c>
      <c r="G754" s="98" t="s">
        <v>24</v>
      </c>
      <c r="H754" s="98" t="s">
        <v>112</v>
      </c>
      <c r="I754" s="116">
        <v>5.6724343200000001E-3</v>
      </c>
    </row>
    <row r="755" spans="2:9" x14ac:dyDescent="0.25">
      <c r="B755" s="98">
        <v>2024</v>
      </c>
      <c r="C755" s="98" t="s">
        <v>36</v>
      </c>
      <c r="D755" s="98" t="s">
        <v>37</v>
      </c>
      <c r="E755" s="98" t="s">
        <v>12</v>
      </c>
      <c r="F755" s="98" t="s">
        <v>46</v>
      </c>
      <c r="G755" s="98" t="s">
        <v>11</v>
      </c>
      <c r="H755" s="98" t="s">
        <v>93</v>
      </c>
      <c r="I755" s="116">
        <v>2.9385208319999993E-3</v>
      </c>
    </row>
    <row r="756" spans="2:9" x14ac:dyDescent="0.25">
      <c r="B756" s="98">
        <v>2024</v>
      </c>
      <c r="C756" s="98" t="s">
        <v>36</v>
      </c>
      <c r="D756" s="98" t="s">
        <v>37</v>
      </c>
      <c r="E756" s="98" t="s">
        <v>12</v>
      </c>
      <c r="F756" s="98" t="s">
        <v>46</v>
      </c>
      <c r="G756" s="98" t="s">
        <v>233</v>
      </c>
      <c r="H756" s="98" t="s">
        <v>94</v>
      </c>
      <c r="I756" s="116">
        <v>1.6000000000000001E-3</v>
      </c>
    </row>
    <row r="757" spans="2:9" x14ac:dyDescent="0.25">
      <c r="B757" s="98">
        <v>2024</v>
      </c>
      <c r="C757" s="98" t="s">
        <v>36</v>
      </c>
      <c r="D757" s="98" t="s">
        <v>37</v>
      </c>
      <c r="E757" s="98" t="s">
        <v>12</v>
      </c>
      <c r="F757" s="98" t="s">
        <v>46</v>
      </c>
      <c r="G757" s="98" t="s">
        <v>17</v>
      </c>
      <c r="H757" s="98" t="s">
        <v>95</v>
      </c>
      <c r="I757" s="116">
        <v>0.27124811999999998</v>
      </c>
    </row>
    <row r="758" spans="2:9" x14ac:dyDescent="0.25">
      <c r="B758" s="98">
        <v>2024</v>
      </c>
      <c r="C758" s="98" t="s">
        <v>36</v>
      </c>
      <c r="D758" s="98" t="s">
        <v>37</v>
      </c>
      <c r="E758" s="98" t="s">
        <v>12</v>
      </c>
      <c r="F758" s="98" t="s">
        <v>46</v>
      </c>
      <c r="G758" s="98" t="s">
        <v>17</v>
      </c>
      <c r="H758" s="98" t="s">
        <v>97</v>
      </c>
      <c r="I758" s="116">
        <v>5.1567599749999998E-2</v>
      </c>
    </row>
    <row r="759" spans="2:9" x14ac:dyDescent="0.25">
      <c r="B759" s="98">
        <v>2024</v>
      </c>
      <c r="C759" s="98" t="s">
        <v>36</v>
      </c>
      <c r="D759" s="98" t="s">
        <v>37</v>
      </c>
      <c r="E759" s="98" t="s">
        <v>12</v>
      </c>
      <c r="F759" s="98" t="s">
        <v>46</v>
      </c>
      <c r="G759" s="98" t="s">
        <v>18</v>
      </c>
      <c r="H759" s="98" t="s">
        <v>114</v>
      </c>
      <c r="I759" s="116">
        <v>4.7347200000000004E-3</v>
      </c>
    </row>
    <row r="760" spans="2:9" x14ac:dyDescent="0.25">
      <c r="B760" s="98">
        <v>2024</v>
      </c>
      <c r="C760" s="98" t="s">
        <v>36</v>
      </c>
      <c r="D760" s="98" t="s">
        <v>37</v>
      </c>
      <c r="E760" s="98" t="s">
        <v>12</v>
      </c>
      <c r="F760" s="98" t="s">
        <v>46</v>
      </c>
      <c r="G760" s="98" t="s">
        <v>18</v>
      </c>
      <c r="H760" s="98" t="s">
        <v>101</v>
      </c>
      <c r="I760" s="116">
        <v>8.0015871999999984E-3</v>
      </c>
    </row>
    <row r="761" spans="2:9" x14ac:dyDescent="0.25">
      <c r="B761" s="98">
        <v>2024</v>
      </c>
      <c r="C761" s="98" t="s">
        <v>36</v>
      </c>
      <c r="D761" s="98" t="s">
        <v>37</v>
      </c>
      <c r="E761" s="98" t="s">
        <v>12</v>
      </c>
      <c r="F761" s="98" t="s">
        <v>46</v>
      </c>
      <c r="G761" s="98" t="s">
        <v>18</v>
      </c>
      <c r="H761" s="98" t="s">
        <v>103</v>
      </c>
      <c r="I761" s="116">
        <v>2.0000000000000002E-5</v>
      </c>
    </row>
    <row r="762" spans="2:9" x14ac:dyDescent="0.25">
      <c r="B762" s="98">
        <v>2024</v>
      </c>
      <c r="C762" s="98" t="s">
        <v>36</v>
      </c>
      <c r="D762" s="98" t="s">
        <v>37</v>
      </c>
      <c r="E762" s="98" t="s">
        <v>12</v>
      </c>
      <c r="F762" s="98" t="s">
        <v>46</v>
      </c>
      <c r="G762" s="98" t="s">
        <v>19</v>
      </c>
      <c r="H762" s="98" t="s">
        <v>107</v>
      </c>
      <c r="I762" s="116">
        <v>7.8463749999999999E-2</v>
      </c>
    </row>
    <row r="763" spans="2:9" x14ac:dyDescent="0.25">
      <c r="B763" s="98">
        <v>2024</v>
      </c>
      <c r="C763" s="98" t="s">
        <v>36</v>
      </c>
      <c r="D763" s="98" t="s">
        <v>37</v>
      </c>
      <c r="E763" s="98" t="s">
        <v>12</v>
      </c>
      <c r="F763" s="98" t="s">
        <v>46</v>
      </c>
      <c r="G763" s="98" t="s">
        <v>19</v>
      </c>
      <c r="H763" s="98" t="s">
        <v>108</v>
      </c>
      <c r="I763" s="116">
        <v>1.0396452E-2</v>
      </c>
    </row>
    <row r="764" spans="2:9" x14ac:dyDescent="0.25">
      <c r="B764" s="98">
        <v>2024</v>
      </c>
      <c r="C764" s="98" t="s">
        <v>36</v>
      </c>
      <c r="D764" s="98" t="s">
        <v>37</v>
      </c>
      <c r="E764" s="98" t="s">
        <v>10</v>
      </c>
      <c r="F764" s="98" t="s">
        <v>44</v>
      </c>
      <c r="G764" s="98" t="s">
        <v>14</v>
      </c>
      <c r="H764" s="98" t="s">
        <v>73</v>
      </c>
      <c r="I764" s="116">
        <v>1.6467665</v>
      </c>
    </row>
    <row r="765" spans="2:9" x14ac:dyDescent="0.25">
      <c r="B765" s="98">
        <v>2024</v>
      </c>
      <c r="C765" s="98" t="s">
        <v>36</v>
      </c>
      <c r="D765" s="98" t="s">
        <v>37</v>
      </c>
      <c r="E765" s="98" t="s">
        <v>10</v>
      </c>
      <c r="F765" s="98" t="s">
        <v>44</v>
      </c>
      <c r="G765" s="98" t="s">
        <v>231</v>
      </c>
      <c r="H765" s="98" t="s">
        <v>75</v>
      </c>
      <c r="I765" s="116">
        <v>7.4111978599999997</v>
      </c>
    </row>
    <row r="766" spans="2:9" x14ac:dyDescent="0.25">
      <c r="B766" s="98">
        <v>2024</v>
      </c>
      <c r="C766" s="98" t="s">
        <v>36</v>
      </c>
      <c r="D766" s="98" t="s">
        <v>37</v>
      </c>
      <c r="E766" s="98" t="s">
        <v>10</v>
      </c>
      <c r="F766" s="98" t="s">
        <v>45</v>
      </c>
      <c r="G766" s="98" t="s">
        <v>11</v>
      </c>
      <c r="H766" s="98" t="s">
        <v>80</v>
      </c>
      <c r="I766" s="116">
        <v>1.33897</v>
      </c>
    </row>
    <row r="767" spans="2:9" x14ac:dyDescent="0.25">
      <c r="B767" s="98">
        <v>2024</v>
      </c>
      <c r="C767" s="98" t="s">
        <v>36</v>
      </c>
      <c r="D767" s="98" t="s">
        <v>37</v>
      </c>
      <c r="E767" s="98" t="s">
        <v>10</v>
      </c>
      <c r="F767" s="98" t="s">
        <v>45</v>
      </c>
      <c r="G767" s="98" t="s">
        <v>11</v>
      </c>
      <c r="H767" s="98" t="s">
        <v>81</v>
      </c>
      <c r="I767" s="116">
        <v>0.79702399999999995</v>
      </c>
    </row>
    <row r="768" spans="2:9" x14ac:dyDescent="0.25">
      <c r="B768" s="98">
        <v>2024</v>
      </c>
      <c r="C768" s="98" t="s">
        <v>36</v>
      </c>
      <c r="D768" s="98" t="s">
        <v>37</v>
      </c>
      <c r="E768" s="98" t="s">
        <v>10</v>
      </c>
      <c r="F768" s="98" t="s">
        <v>45</v>
      </c>
      <c r="G768" s="98" t="s">
        <v>13</v>
      </c>
      <c r="H768" s="98" t="s">
        <v>85</v>
      </c>
      <c r="I768" s="116">
        <v>0.17480000000000001</v>
      </c>
    </row>
    <row r="769" spans="2:9" x14ac:dyDescent="0.25">
      <c r="B769" s="98">
        <v>2024</v>
      </c>
      <c r="C769" s="98" t="s">
        <v>36</v>
      </c>
      <c r="D769" s="98" t="s">
        <v>37</v>
      </c>
      <c r="E769" s="98" t="s">
        <v>10</v>
      </c>
      <c r="F769" s="98" t="s">
        <v>45</v>
      </c>
      <c r="G769" s="98" t="s">
        <v>15</v>
      </c>
      <c r="H769" s="98" t="s">
        <v>87</v>
      </c>
      <c r="I769" s="116">
        <v>0.683417679896</v>
      </c>
    </row>
    <row r="770" spans="2:9" x14ac:dyDescent="0.25">
      <c r="B770" s="98">
        <v>2024</v>
      </c>
      <c r="C770" s="98" t="s">
        <v>36</v>
      </c>
      <c r="D770" s="98" t="s">
        <v>37</v>
      </c>
      <c r="E770" s="98" t="s">
        <v>10</v>
      </c>
      <c r="F770" s="98" t="s">
        <v>45</v>
      </c>
      <c r="G770" s="98" t="s">
        <v>16</v>
      </c>
      <c r="H770" s="98" t="s">
        <v>90</v>
      </c>
      <c r="I770" s="116">
        <v>1.6019631999999999E-2</v>
      </c>
    </row>
    <row r="771" spans="2:9" x14ac:dyDescent="0.25">
      <c r="B771" s="98">
        <v>2024</v>
      </c>
      <c r="C771" s="98" t="s">
        <v>36</v>
      </c>
      <c r="D771" s="98" t="s">
        <v>37</v>
      </c>
      <c r="E771" s="98" t="s">
        <v>10</v>
      </c>
      <c r="F771" s="98" t="s">
        <v>45</v>
      </c>
      <c r="G771" s="98" t="s">
        <v>16</v>
      </c>
      <c r="H771" s="98" t="s">
        <v>92</v>
      </c>
      <c r="I771" s="116">
        <v>16.470884999999999</v>
      </c>
    </row>
    <row r="772" spans="2:9" x14ac:dyDescent="0.25">
      <c r="B772" s="98">
        <v>2024</v>
      </c>
      <c r="C772" s="98" t="s">
        <v>36</v>
      </c>
      <c r="D772" s="98" t="s">
        <v>37</v>
      </c>
      <c r="E772" s="98" t="s">
        <v>10</v>
      </c>
      <c r="F772" s="98" t="s">
        <v>45</v>
      </c>
      <c r="G772" s="98" t="s">
        <v>24</v>
      </c>
      <c r="H772" s="98" t="s">
        <v>112</v>
      </c>
      <c r="I772" s="116">
        <v>2.5500084525000002</v>
      </c>
    </row>
    <row r="773" spans="2:9" x14ac:dyDescent="0.25">
      <c r="B773" s="98">
        <v>2024</v>
      </c>
      <c r="C773" s="98" t="s">
        <v>36</v>
      </c>
      <c r="D773" s="98" t="s">
        <v>37</v>
      </c>
      <c r="E773" s="98" t="s">
        <v>10</v>
      </c>
      <c r="F773" s="98" t="s">
        <v>46</v>
      </c>
      <c r="G773" s="98" t="s">
        <v>11</v>
      </c>
      <c r="H773" s="98" t="s">
        <v>93</v>
      </c>
      <c r="I773" s="116">
        <v>0.43895714509200001</v>
      </c>
    </row>
    <row r="774" spans="2:9" x14ac:dyDescent="0.25">
      <c r="B774" s="98">
        <v>2024</v>
      </c>
      <c r="C774" s="98" t="s">
        <v>36</v>
      </c>
      <c r="D774" s="98" t="s">
        <v>37</v>
      </c>
      <c r="E774" s="98" t="s">
        <v>10</v>
      </c>
      <c r="F774" s="98" t="s">
        <v>46</v>
      </c>
      <c r="G774" s="98" t="s">
        <v>233</v>
      </c>
      <c r="H774" s="98" t="s">
        <v>94</v>
      </c>
      <c r="I774" s="116">
        <v>0.13915759999999999</v>
      </c>
    </row>
    <row r="775" spans="2:9" x14ac:dyDescent="0.25">
      <c r="B775" s="98">
        <v>2024</v>
      </c>
      <c r="C775" s="98" t="s">
        <v>36</v>
      </c>
      <c r="D775" s="98" t="s">
        <v>37</v>
      </c>
      <c r="E775" s="98" t="s">
        <v>10</v>
      </c>
      <c r="F775" s="98" t="s">
        <v>46</v>
      </c>
      <c r="G775" s="98" t="s">
        <v>17</v>
      </c>
      <c r="H775" s="98" t="s">
        <v>95</v>
      </c>
      <c r="I775" s="116">
        <v>19.920220292564604</v>
      </c>
    </row>
    <row r="776" spans="2:9" x14ac:dyDescent="0.25">
      <c r="B776" s="98">
        <v>2024</v>
      </c>
      <c r="C776" s="98" t="s">
        <v>36</v>
      </c>
      <c r="D776" s="98" t="s">
        <v>37</v>
      </c>
      <c r="E776" s="98" t="s">
        <v>10</v>
      </c>
      <c r="F776" s="98" t="s">
        <v>46</v>
      </c>
      <c r="G776" s="98" t="s">
        <v>17</v>
      </c>
      <c r="H776" s="98" t="s">
        <v>96</v>
      </c>
      <c r="I776" s="116">
        <v>9.3527999999999997E-3</v>
      </c>
    </row>
    <row r="777" spans="2:9" x14ac:dyDescent="0.25">
      <c r="B777" s="98">
        <v>2024</v>
      </c>
      <c r="C777" s="98" t="s">
        <v>36</v>
      </c>
      <c r="D777" s="98" t="s">
        <v>37</v>
      </c>
      <c r="E777" s="98" t="s">
        <v>10</v>
      </c>
      <c r="F777" s="98" t="s">
        <v>46</v>
      </c>
      <c r="G777" s="98" t="s">
        <v>17</v>
      </c>
      <c r="H777" s="98" t="s">
        <v>97</v>
      </c>
      <c r="I777" s="116">
        <v>8.1780845685697798</v>
      </c>
    </row>
    <row r="778" spans="2:9" x14ac:dyDescent="0.25">
      <c r="B778" s="98">
        <v>2024</v>
      </c>
      <c r="C778" s="98" t="s">
        <v>36</v>
      </c>
      <c r="D778" s="98" t="s">
        <v>37</v>
      </c>
      <c r="E778" s="98" t="s">
        <v>10</v>
      </c>
      <c r="F778" s="98" t="s">
        <v>46</v>
      </c>
      <c r="G778" s="98" t="s">
        <v>17</v>
      </c>
      <c r="H778" s="98" t="s">
        <v>113</v>
      </c>
      <c r="I778" s="116">
        <v>5.7939970000000007E-2</v>
      </c>
    </row>
    <row r="779" spans="2:9" x14ac:dyDescent="0.25">
      <c r="B779" s="98">
        <v>2024</v>
      </c>
      <c r="C779" s="98" t="s">
        <v>36</v>
      </c>
      <c r="D779" s="98" t="s">
        <v>37</v>
      </c>
      <c r="E779" s="98" t="s">
        <v>10</v>
      </c>
      <c r="F779" s="98" t="s">
        <v>46</v>
      </c>
      <c r="G779" s="98" t="s">
        <v>18</v>
      </c>
      <c r="H779" s="98" t="s">
        <v>114</v>
      </c>
      <c r="I779" s="116">
        <v>3.2471244020979855</v>
      </c>
    </row>
    <row r="780" spans="2:9" x14ac:dyDescent="0.25">
      <c r="B780" s="98">
        <v>2024</v>
      </c>
      <c r="C780" s="98" t="s">
        <v>36</v>
      </c>
      <c r="D780" s="98" t="s">
        <v>37</v>
      </c>
      <c r="E780" s="98" t="s">
        <v>10</v>
      </c>
      <c r="F780" s="98" t="s">
        <v>46</v>
      </c>
      <c r="G780" s="98" t="s">
        <v>18</v>
      </c>
      <c r="H780" s="98" t="s">
        <v>101</v>
      </c>
      <c r="I780" s="116">
        <v>0.67521648145919999</v>
      </c>
    </row>
    <row r="781" spans="2:9" x14ac:dyDescent="0.25">
      <c r="B781" s="98">
        <v>2024</v>
      </c>
      <c r="C781" s="98" t="s">
        <v>36</v>
      </c>
      <c r="D781" s="98" t="s">
        <v>37</v>
      </c>
      <c r="E781" s="98" t="s">
        <v>10</v>
      </c>
      <c r="F781" s="98" t="s">
        <v>46</v>
      </c>
      <c r="G781" s="98" t="s">
        <v>18</v>
      </c>
      <c r="H781" s="98" t="s">
        <v>103</v>
      </c>
      <c r="I781" s="116">
        <v>0.29750280000000001</v>
      </c>
    </row>
    <row r="782" spans="2:9" x14ac:dyDescent="0.25">
      <c r="B782" s="98">
        <v>2024</v>
      </c>
      <c r="C782" s="98" t="s">
        <v>36</v>
      </c>
      <c r="D782" s="98" t="s">
        <v>37</v>
      </c>
      <c r="E782" s="98" t="s">
        <v>10</v>
      </c>
      <c r="F782" s="98" t="s">
        <v>46</v>
      </c>
      <c r="G782" s="98" t="s">
        <v>18</v>
      </c>
      <c r="H782" s="98" t="s">
        <v>111</v>
      </c>
      <c r="I782" s="116">
        <v>2.07E-2</v>
      </c>
    </row>
    <row r="783" spans="2:9" x14ac:dyDescent="0.25">
      <c r="B783" s="98">
        <v>2024</v>
      </c>
      <c r="C783" s="98" t="s">
        <v>36</v>
      </c>
      <c r="D783" s="98" t="s">
        <v>37</v>
      </c>
      <c r="E783" s="98" t="s">
        <v>10</v>
      </c>
      <c r="F783" s="98" t="s">
        <v>46</v>
      </c>
      <c r="G783" s="98" t="s">
        <v>19</v>
      </c>
      <c r="H783" s="98" t="s">
        <v>107</v>
      </c>
      <c r="I783" s="116">
        <v>8.14823660285</v>
      </c>
    </row>
    <row r="784" spans="2:9" x14ac:dyDescent="0.25">
      <c r="B784" s="98">
        <v>2024</v>
      </c>
      <c r="C784" s="98" t="s">
        <v>36</v>
      </c>
      <c r="D784" s="98" t="s">
        <v>37</v>
      </c>
      <c r="E784" s="98" t="s">
        <v>10</v>
      </c>
      <c r="F784" s="98" t="s">
        <v>46</v>
      </c>
      <c r="G784" s="98" t="s">
        <v>19</v>
      </c>
      <c r="H784" s="98" t="s">
        <v>108</v>
      </c>
      <c r="I784" s="116">
        <v>1.515028064</v>
      </c>
    </row>
    <row r="785" spans="2:9" x14ac:dyDescent="0.25">
      <c r="B785" s="98">
        <v>2024</v>
      </c>
      <c r="C785" s="98" t="s">
        <v>36</v>
      </c>
      <c r="D785" s="98" t="s">
        <v>42</v>
      </c>
      <c r="E785" s="98" t="s">
        <v>12</v>
      </c>
      <c r="F785" s="98" t="s">
        <v>44</v>
      </c>
      <c r="G785" s="98" t="s">
        <v>14</v>
      </c>
      <c r="H785" s="98" t="s">
        <v>73</v>
      </c>
      <c r="I785" s="116">
        <v>1.1999999999999999E-3</v>
      </c>
    </row>
    <row r="786" spans="2:9" x14ac:dyDescent="0.25">
      <c r="B786" s="98">
        <v>2024</v>
      </c>
      <c r="C786" s="98" t="s">
        <v>36</v>
      </c>
      <c r="D786" s="98" t="s">
        <v>42</v>
      </c>
      <c r="E786" s="98" t="s">
        <v>12</v>
      </c>
      <c r="F786" s="98" t="s">
        <v>45</v>
      </c>
      <c r="G786" s="98" t="s">
        <v>16</v>
      </c>
      <c r="H786" s="98" t="s">
        <v>91</v>
      </c>
      <c r="I786" s="116">
        <v>2.0000000000000002E-5</v>
      </c>
    </row>
    <row r="787" spans="2:9" x14ac:dyDescent="0.25">
      <c r="B787" s="98">
        <v>2024</v>
      </c>
      <c r="C787" s="98" t="s">
        <v>36</v>
      </c>
      <c r="D787" s="98" t="s">
        <v>42</v>
      </c>
      <c r="E787" s="98" t="s">
        <v>12</v>
      </c>
      <c r="F787" s="98" t="s">
        <v>46</v>
      </c>
      <c r="G787" s="98" t="s">
        <v>17</v>
      </c>
      <c r="H787" s="98" t="s">
        <v>95</v>
      </c>
      <c r="I787" s="116">
        <v>1.8486863999999999E-5</v>
      </c>
    </row>
    <row r="788" spans="2:9" x14ac:dyDescent="0.25">
      <c r="B788" s="98">
        <v>2024</v>
      </c>
      <c r="C788" s="98" t="s">
        <v>36</v>
      </c>
      <c r="D788" s="98" t="s">
        <v>38</v>
      </c>
      <c r="E788" s="98" t="s">
        <v>12</v>
      </c>
      <c r="F788" s="98" t="s">
        <v>44</v>
      </c>
      <c r="G788" s="98" t="s">
        <v>14</v>
      </c>
      <c r="H788" s="98" t="s">
        <v>73</v>
      </c>
      <c r="I788" s="116">
        <v>1.0800250000000001E-2</v>
      </c>
    </row>
    <row r="789" spans="2:9" x14ac:dyDescent="0.25">
      <c r="B789" s="98">
        <v>2024</v>
      </c>
      <c r="C789" s="98" t="s">
        <v>36</v>
      </c>
      <c r="D789" s="98" t="s">
        <v>38</v>
      </c>
      <c r="E789" s="98" t="s">
        <v>12</v>
      </c>
      <c r="F789" s="98" t="s">
        <v>44</v>
      </c>
      <c r="G789" s="98" t="s">
        <v>14</v>
      </c>
      <c r="H789" s="98" t="s">
        <v>74</v>
      </c>
      <c r="I789" s="116">
        <v>4.15E-7</v>
      </c>
    </row>
    <row r="790" spans="2:9" x14ac:dyDescent="0.25">
      <c r="B790" s="98">
        <v>2024</v>
      </c>
      <c r="C790" s="98" t="s">
        <v>36</v>
      </c>
      <c r="D790" s="98" t="s">
        <v>38</v>
      </c>
      <c r="E790" s="98" t="s">
        <v>12</v>
      </c>
      <c r="F790" s="98" t="s">
        <v>44</v>
      </c>
      <c r="G790" s="98" t="s">
        <v>231</v>
      </c>
      <c r="H790" s="98" t="s">
        <v>75</v>
      </c>
      <c r="I790" s="116">
        <v>4.7232000000000003E-2</v>
      </c>
    </row>
    <row r="791" spans="2:9" x14ac:dyDescent="0.25">
      <c r="B791" s="98">
        <v>2024</v>
      </c>
      <c r="C791" s="98" t="s">
        <v>36</v>
      </c>
      <c r="D791" s="98" t="s">
        <v>38</v>
      </c>
      <c r="E791" s="98" t="s">
        <v>12</v>
      </c>
      <c r="F791" s="98" t="s">
        <v>45</v>
      </c>
      <c r="G791" s="98" t="s">
        <v>13</v>
      </c>
      <c r="H791" s="98" t="s">
        <v>85</v>
      </c>
      <c r="I791" s="116">
        <v>6.0000000000000002E-5</v>
      </c>
    </row>
    <row r="792" spans="2:9" x14ac:dyDescent="0.25">
      <c r="B792" s="98">
        <v>2024</v>
      </c>
      <c r="C792" s="98" t="s">
        <v>36</v>
      </c>
      <c r="D792" s="98" t="s">
        <v>38</v>
      </c>
      <c r="E792" s="98" t="s">
        <v>12</v>
      </c>
      <c r="F792" s="98" t="s">
        <v>45</v>
      </c>
      <c r="G792" s="98" t="s">
        <v>15</v>
      </c>
      <c r="H792" s="98" t="s">
        <v>87</v>
      </c>
      <c r="I792" s="116">
        <v>2.9048255600000007E-2</v>
      </c>
    </row>
    <row r="793" spans="2:9" x14ac:dyDescent="0.25">
      <c r="B793" s="98">
        <v>2024</v>
      </c>
      <c r="C793" s="98" t="s">
        <v>36</v>
      </c>
      <c r="D793" s="98" t="s">
        <v>38</v>
      </c>
      <c r="E793" s="98" t="s">
        <v>12</v>
      </c>
      <c r="F793" s="98" t="s">
        <v>45</v>
      </c>
      <c r="G793" s="98" t="s">
        <v>16</v>
      </c>
      <c r="H793" s="98" t="s">
        <v>90</v>
      </c>
      <c r="I793" s="116">
        <v>4.4935000000000003E-6</v>
      </c>
    </row>
    <row r="794" spans="2:9" x14ac:dyDescent="0.25">
      <c r="B794" s="98">
        <v>2024</v>
      </c>
      <c r="C794" s="98" t="s">
        <v>36</v>
      </c>
      <c r="D794" s="98" t="s">
        <v>38</v>
      </c>
      <c r="E794" s="98" t="s">
        <v>12</v>
      </c>
      <c r="F794" s="98" t="s">
        <v>45</v>
      </c>
      <c r="G794" s="98" t="s">
        <v>16</v>
      </c>
      <c r="H794" s="98" t="s">
        <v>91</v>
      </c>
      <c r="I794" s="116">
        <v>1.9999999999999999E-6</v>
      </c>
    </row>
    <row r="795" spans="2:9" x14ac:dyDescent="0.25">
      <c r="B795" s="98">
        <v>2024</v>
      </c>
      <c r="C795" s="98" t="s">
        <v>36</v>
      </c>
      <c r="D795" s="98" t="s">
        <v>38</v>
      </c>
      <c r="E795" s="98" t="s">
        <v>12</v>
      </c>
      <c r="F795" s="98" t="s">
        <v>45</v>
      </c>
      <c r="G795" s="98" t="s">
        <v>16</v>
      </c>
      <c r="H795" s="98" t="s">
        <v>92</v>
      </c>
      <c r="I795" s="116">
        <v>4.1110000000000001E-2</v>
      </c>
    </row>
    <row r="796" spans="2:9" x14ac:dyDescent="0.25">
      <c r="B796" s="98">
        <v>2024</v>
      </c>
      <c r="C796" s="98" t="s">
        <v>36</v>
      </c>
      <c r="D796" s="98" t="s">
        <v>38</v>
      </c>
      <c r="E796" s="98" t="s">
        <v>12</v>
      </c>
      <c r="F796" s="98" t="s">
        <v>45</v>
      </c>
      <c r="G796" s="98" t="s">
        <v>24</v>
      </c>
      <c r="H796" s="98" t="s">
        <v>112</v>
      </c>
      <c r="I796" s="116">
        <v>3.7286684999999998E-4</v>
      </c>
    </row>
    <row r="797" spans="2:9" x14ac:dyDescent="0.25">
      <c r="B797" s="98">
        <v>2024</v>
      </c>
      <c r="C797" s="98" t="s">
        <v>36</v>
      </c>
      <c r="D797" s="98" t="s">
        <v>38</v>
      </c>
      <c r="E797" s="98" t="s">
        <v>12</v>
      </c>
      <c r="F797" s="98" t="s">
        <v>46</v>
      </c>
      <c r="G797" s="98" t="s">
        <v>17</v>
      </c>
      <c r="H797" s="98" t="s">
        <v>95</v>
      </c>
      <c r="I797" s="116">
        <v>0.18902466332323201</v>
      </c>
    </row>
    <row r="798" spans="2:9" x14ac:dyDescent="0.25">
      <c r="B798" s="98">
        <v>2024</v>
      </c>
      <c r="C798" s="98" t="s">
        <v>36</v>
      </c>
      <c r="D798" s="98" t="s">
        <v>38</v>
      </c>
      <c r="E798" s="98" t="s">
        <v>12</v>
      </c>
      <c r="F798" s="98" t="s">
        <v>46</v>
      </c>
      <c r="G798" s="98" t="s">
        <v>17</v>
      </c>
      <c r="H798" s="98" t="s">
        <v>97</v>
      </c>
      <c r="I798" s="116">
        <v>1.8865165499999999E-2</v>
      </c>
    </row>
    <row r="799" spans="2:9" x14ac:dyDescent="0.25">
      <c r="B799" s="98">
        <v>2024</v>
      </c>
      <c r="C799" s="98" t="s">
        <v>36</v>
      </c>
      <c r="D799" s="98" t="s">
        <v>38</v>
      </c>
      <c r="E799" s="98" t="s">
        <v>12</v>
      </c>
      <c r="F799" s="98" t="s">
        <v>46</v>
      </c>
      <c r="G799" s="98" t="s">
        <v>18</v>
      </c>
      <c r="H799" s="98" t="s">
        <v>114</v>
      </c>
      <c r="I799" s="116">
        <v>2.1043199999999998E-3</v>
      </c>
    </row>
    <row r="800" spans="2:9" x14ac:dyDescent="0.25">
      <c r="B800" s="98">
        <v>2024</v>
      </c>
      <c r="C800" s="98" t="s">
        <v>36</v>
      </c>
      <c r="D800" s="98" t="s">
        <v>38</v>
      </c>
      <c r="E800" s="98" t="s">
        <v>12</v>
      </c>
      <c r="F800" s="98" t="s">
        <v>46</v>
      </c>
      <c r="G800" s="98" t="s">
        <v>19</v>
      </c>
      <c r="H800" s="98" t="s">
        <v>106</v>
      </c>
      <c r="I800" s="116">
        <v>1.1489041777777779E-5</v>
      </c>
    </row>
    <row r="801" spans="2:9" x14ac:dyDescent="0.25">
      <c r="B801" s="98">
        <v>2024</v>
      </c>
      <c r="C801" s="98" t="s">
        <v>36</v>
      </c>
      <c r="D801" s="98" t="s">
        <v>38</v>
      </c>
      <c r="E801" s="98" t="s">
        <v>12</v>
      </c>
      <c r="F801" s="98" t="s">
        <v>46</v>
      </c>
      <c r="G801" s="98" t="s">
        <v>19</v>
      </c>
      <c r="H801" s="98" t="s">
        <v>107</v>
      </c>
      <c r="I801" s="116">
        <v>0.16642311500000001</v>
      </c>
    </row>
    <row r="802" spans="2:9" x14ac:dyDescent="0.25">
      <c r="B802" s="98">
        <v>2024</v>
      </c>
      <c r="C802" s="98" t="s">
        <v>36</v>
      </c>
      <c r="D802" s="98" t="s">
        <v>38</v>
      </c>
      <c r="E802" s="98" t="s">
        <v>12</v>
      </c>
      <c r="F802" s="98" t="s">
        <v>46</v>
      </c>
      <c r="G802" s="98" t="s">
        <v>19</v>
      </c>
      <c r="H802" s="98" t="s">
        <v>108</v>
      </c>
      <c r="I802" s="116">
        <v>1.5160904000000001E-4</v>
      </c>
    </row>
  </sheetData>
  <sheetProtection algorithmName="SHA-512" hashValue="gYlL7Vm1CvzhZHTmIW6Yxj+S3nsvAR2Q7ExmbpfrN5lYd0JWRuhyWcAd1T/BsfU2XtWG1eME3QI8J9H3JOoLmA==" saltValue="QxlBGWY807c7kSqnWlavWw==" spinCount="100000" sheet="1" objects="1" scenarios="1" sort="0" autoFilter="0"/>
  <mergeCells count="2">
    <mergeCell ref="B2:I2"/>
    <mergeCell ref="B4:I4"/>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1BE0-5F7A-4763-B1B7-9039F52BFB7B}">
  <dimension ref="A3:C8"/>
  <sheetViews>
    <sheetView workbookViewId="0">
      <selection activeCell="A3" sqref="A3"/>
    </sheetView>
  </sheetViews>
  <sheetFormatPr baseColWidth="10" defaultColWidth="9.140625" defaultRowHeight="15" x14ac:dyDescent="0.25"/>
  <cols>
    <col min="1" max="1" width="13.140625" bestFit="1" customWidth="1"/>
    <col min="2" max="2" width="13.42578125" bestFit="1" customWidth="1"/>
    <col min="3" max="3" width="14.42578125" bestFit="1" customWidth="1"/>
  </cols>
  <sheetData>
    <row r="3" spans="1:3" x14ac:dyDescent="0.25">
      <c r="A3" s="1" t="s">
        <v>48</v>
      </c>
      <c r="B3" t="s">
        <v>694</v>
      </c>
      <c r="C3" t="s">
        <v>695</v>
      </c>
    </row>
    <row r="4" spans="1:3" x14ac:dyDescent="0.25">
      <c r="A4" s="2" t="s">
        <v>8</v>
      </c>
      <c r="B4" s="159">
        <v>114.79668528572242</v>
      </c>
      <c r="C4" s="158">
        <v>0.22659902785612743</v>
      </c>
    </row>
    <row r="5" spans="1:3" x14ac:dyDescent="0.25">
      <c r="A5" s="2" t="s">
        <v>25</v>
      </c>
      <c r="B5" s="159">
        <v>249.55022387002597</v>
      </c>
      <c r="C5" s="158">
        <v>0.49259121018592567</v>
      </c>
    </row>
    <row r="6" spans="1:3" x14ac:dyDescent="0.25">
      <c r="A6" s="2" t="s">
        <v>31</v>
      </c>
      <c r="B6" s="159">
        <v>67.401412210274941</v>
      </c>
      <c r="C6" s="158">
        <v>0.13304473421827953</v>
      </c>
    </row>
    <row r="7" spans="1:3" x14ac:dyDescent="0.25">
      <c r="A7" s="2" t="s">
        <v>36</v>
      </c>
      <c r="B7" s="159">
        <v>74.858818001799904</v>
      </c>
      <c r="C7" s="158">
        <v>0.14776502773966729</v>
      </c>
    </row>
    <row r="8" spans="1:3" x14ac:dyDescent="0.25">
      <c r="A8" s="2" t="s">
        <v>49</v>
      </c>
      <c r="B8" s="159">
        <v>506.60713936782327</v>
      </c>
      <c r="C8" s="158">
        <v>1</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1A695-926D-455D-928C-8C80C970B62E}">
  <dimension ref="A3:D29"/>
  <sheetViews>
    <sheetView workbookViewId="0">
      <selection activeCell="A3" sqref="A3"/>
    </sheetView>
  </sheetViews>
  <sheetFormatPr baseColWidth="10" defaultColWidth="9.140625" defaultRowHeight="15" x14ac:dyDescent="0.25"/>
  <cols>
    <col min="1" max="1" width="26.28515625" bestFit="1" customWidth="1"/>
    <col min="2" max="2" width="16.28515625" bestFit="1" customWidth="1"/>
    <col min="3" max="3" width="12.5703125" bestFit="1" customWidth="1"/>
    <col min="4" max="4" width="11.28515625" bestFit="1" customWidth="1"/>
  </cols>
  <sheetData>
    <row r="3" spans="1:4" x14ac:dyDescent="0.25">
      <c r="A3" s="1" t="s">
        <v>694</v>
      </c>
      <c r="B3" s="1" t="s">
        <v>50</v>
      </c>
    </row>
    <row r="4" spans="1:4" x14ac:dyDescent="0.25">
      <c r="A4" s="1" t="s">
        <v>48</v>
      </c>
      <c r="B4" t="s">
        <v>12</v>
      </c>
      <c r="C4" t="s">
        <v>10</v>
      </c>
      <c r="D4" t="s">
        <v>49</v>
      </c>
    </row>
    <row r="5" spans="1:4" x14ac:dyDescent="0.25">
      <c r="A5" s="2" t="s">
        <v>8</v>
      </c>
      <c r="B5" s="106">
        <v>24.740994295699714</v>
      </c>
      <c r="C5" s="106">
        <v>90.055690990022654</v>
      </c>
      <c r="D5" s="106">
        <v>114.79668528572236</v>
      </c>
    </row>
    <row r="6" spans="1:4" x14ac:dyDescent="0.25">
      <c r="A6" s="3" t="s">
        <v>22</v>
      </c>
      <c r="B6" s="106">
        <v>16.643176092605849</v>
      </c>
      <c r="C6" s="106"/>
      <c r="D6" s="106">
        <v>16.643176092605849</v>
      </c>
    </row>
    <row r="7" spans="1:4" x14ac:dyDescent="0.25">
      <c r="A7" s="3" t="s">
        <v>20</v>
      </c>
      <c r="B7" s="106">
        <v>1.8720056996927656</v>
      </c>
      <c r="C7" s="106">
        <v>53.588392887554832</v>
      </c>
      <c r="D7" s="106">
        <v>55.460398587247596</v>
      </c>
    </row>
    <row r="8" spans="1:4" x14ac:dyDescent="0.25">
      <c r="A8" s="3" t="s">
        <v>23</v>
      </c>
      <c r="B8" s="106">
        <v>1.2220052012535632</v>
      </c>
      <c r="C8" s="106"/>
      <c r="D8" s="106">
        <v>1.2220052012535632</v>
      </c>
    </row>
    <row r="9" spans="1:4" x14ac:dyDescent="0.25">
      <c r="A9" s="3" t="s">
        <v>9</v>
      </c>
      <c r="B9" s="106">
        <v>2.2248756088615034</v>
      </c>
      <c r="C9" s="106">
        <v>36.467298102467822</v>
      </c>
      <c r="D9" s="106">
        <v>38.692173711329325</v>
      </c>
    </row>
    <row r="10" spans="1:4" x14ac:dyDescent="0.25">
      <c r="A10" s="3" t="s">
        <v>39</v>
      </c>
      <c r="B10" s="106">
        <v>0.21912881214288135</v>
      </c>
      <c r="C10" s="106"/>
      <c r="D10" s="106">
        <v>0.21912881214288135</v>
      </c>
    </row>
    <row r="11" spans="1:4" x14ac:dyDescent="0.25">
      <c r="A11" s="3" t="s">
        <v>21</v>
      </c>
      <c r="B11" s="106">
        <v>2.5598028811431575</v>
      </c>
      <c r="C11" s="106"/>
      <c r="D11" s="106">
        <v>2.5598028811431575</v>
      </c>
    </row>
    <row r="12" spans="1:4" x14ac:dyDescent="0.25">
      <c r="A12" s="2" t="s">
        <v>25</v>
      </c>
      <c r="B12" s="106">
        <v>11.913029177104637</v>
      </c>
      <c r="C12" s="106">
        <v>237.6371946929213</v>
      </c>
      <c r="D12" s="106">
        <v>249.55022387002597</v>
      </c>
    </row>
    <row r="13" spans="1:4" x14ac:dyDescent="0.25">
      <c r="A13" s="3" t="s">
        <v>29</v>
      </c>
      <c r="B13" s="106">
        <v>3.8851442519483856</v>
      </c>
      <c r="C13" s="106">
        <v>41.418006507521334</v>
      </c>
      <c r="D13" s="106">
        <v>45.303150759469716</v>
      </c>
    </row>
    <row r="14" spans="1:4" x14ac:dyDescent="0.25">
      <c r="A14" s="3" t="s">
        <v>26</v>
      </c>
      <c r="B14" s="106">
        <v>0.33703738137162081</v>
      </c>
      <c r="C14" s="106">
        <v>5.5109485844698325</v>
      </c>
      <c r="D14" s="106">
        <v>5.8479859658414535</v>
      </c>
    </row>
    <row r="15" spans="1:4" x14ac:dyDescent="0.25">
      <c r="A15" s="3" t="s">
        <v>27</v>
      </c>
      <c r="B15" s="106">
        <v>1.8499776070361289</v>
      </c>
      <c r="C15" s="106">
        <v>78.477011116659781</v>
      </c>
      <c r="D15" s="106">
        <v>80.326988723695905</v>
      </c>
    </row>
    <row r="16" spans="1:4" x14ac:dyDescent="0.25">
      <c r="A16" s="3" t="s">
        <v>28</v>
      </c>
      <c r="B16" s="106">
        <v>3.3600872271130209</v>
      </c>
      <c r="C16" s="106">
        <v>112.23122848427037</v>
      </c>
      <c r="D16" s="106">
        <v>115.5913157113834</v>
      </c>
    </row>
    <row r="17" spans="1:4" x14ac:dyDescent="0.25">
      <c r="A17" s="3" t="s">
        <v>40</v>
      </c>
      <c r="B17" s="106">
        <v>5.0396533800000001E-3</v>
      </c>
      <c r="C17" s="106"/>
      <c r="D17" s="106">
        <v>5.0396533800000001E-3</v>
      </c>
    </row>
    <row r="18" spans="1:4" x14ac:dyDescent="0.25">
      <c r="A18" s="3" t="s">
        <v>30</v>
      </c>
      <c r="B18" s="106">
        <v>2.4757430562554803</v>
      </c>
      <c r="C18" s="106"/>
      <c r="D18" s="106">
        <v>2.4757430562554803</v>
      </c>
    </row>
    <row r="19" spans="1:4" x14ac:dyDescent="0.25">
      <c r="A19" s="2" t="s">
        <v>31</v>
      </c>
      <c r="B19" s="106">
        <v>7.4770963371530472</v>
      </c>
      <c r="C19" s="106">
        <v>59.924315873121884</v>
      </c>
      <c r="D19" s="106">
        <v>67.401412210274927</v>
      </c>
    </row>
    <row r="20" spans="1:4" x14ac:dyDescent="0.25">
      <c r="A20" s="3" t="s">
        <v>32</v>
      </c>
      <c r="B20" s="106">
        <v>0.96905763623442343</v>
      </c>
      <c r="C20" s="106">
        <v>50.846431986645356</v>
      </c>
      <c r="D20" s="106">
        <v>51.815489622879781</v>
      </c>
    </row>
    <row r="21" spans="1:4" x14ac:dyDescent="0.25">
      <c r="A21" s="3" t="s">
        <v>34</v>
      </c>
      <c r="B21" s="106">
        <v>0.15868605662585705</v>
      </c>
      <c r="C21" s="106">
        <v>1.2929088553150914</v>
      </c>
      <c r="D21" s="106">
        <v>1.4515949119409484</v>
      </c>
    </row>
    <row r="22" spans="1:4" x14ac:dyDescent="0.25">
      <c r="A22" s="3" t="s">
        <v>33</v>
      </c>
      <c r="B22" s="106">
        <v>1.8358239845955457</v>
      </c>
      <c r="C22" s="106">
        <v>7.7849750311614336</v>
      </c>
      <c r="D22" s="106">
        <v>9.6207990157569796</v>
      </c>
    </row>
    <row r="23" spans="1:4" x14ac:dyDescent="0.25">
      <c r="A23" s="3" t="s">
        <v>41</v>
      </c>
      <c r="B23" s="106">
        <v>6.3916682809600001E-4</v>
      </c>
      <c r="C23" s="106"/>
      <c r="D23" s="106">
        <v>6.3916682809600001E-4</v>
      </c>
    </row>
    <row r="24" spans="1:4" x14ac:dyDescent="0.25">
      <c r="A24" s="3" t="s">
        <v>35</v>
      </c>
      <c r="B24" s="106">
        <v>4.5128894928691254</v>
      </c>
      <c r="C24" s="106"/>
      <c r="D24" s="106">
        <v>4.5128894928691254</v>
      </c>
    </row>
    <row r="25" spans="1:4" x14ac:dyDescent="0.25">
      <c r="A25" s="2" t="s">
        <v>36</v>
      </c>
      <c r="B25" s="106">
        <v>1.1222081507702981</v>
      </c>
      <c r="C25" s="106">
        <v>73.736609851029584</v>
      </c>
      <c r="D25" s="106">
        <v>74.858818001799875</v>
      </c>
    </row>
    <row r="26" spans="1:4" x14ac:dyDescent="0.25">
      <c r="A26" s="3" t="s">
        <v>37</v>
      </c>
      <c r="B26" s="106">
        <v>0.61575902105128844</v>
      </c>
      <c r="C26" s="106">
        <v>73.736609851029584</v>
      </c>
      <c r="D26" s="106">
        <v>74.352368872080874</v>
      </c>
    </row>
    <row r="27" spans="1:4" x14ac:dyDescent="0.25">
      <c r="A27" s="3" t="s">
        <v>42</v>
      </c>
      <c r="B27" s="106">
        <v>1.238486864E-3</v>
      </c>
      <c r="C27" s="106"/>
      <c r="D27" s="106">
        <v>1.238486864E-3</v>
      </c>
    </row>
    <row r="28" spans="1:4" x14ac:dyDescent="0.25">
      <c r="A28" s="3" t="s">
        <v>38</v>
      </c>
      <c r="B28" s="106">
        <v>0.50521064285500983</v>
      </c>
      <c r="C28" s="106"/>
      <c r="D28" s="106">
        <v>0.50521064285500983</v>
      </c>
    </row>
    <row r="29" spans="1:4" x14ac:dyDescent="0.25">
      <c r="A29" s="2" t="s">
        <v>49</v>
      </c>
      <c r="B29" s="106">
        <v>45.253327960727695</v>
      </c>
      <c r="C29" s="106">
        <v>461.35381140709546</v>
      </c>
      <c r="D29" s="106">
        <v>506.60713936782309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97"/>
  <sheetViews>
    <sheetView workbookViewId="0">
      <selection activeCell="A3" sqref="A3"/>
    </sheetView>
  </sheetViews>
  <sheetFormatPr baseColWidth="10" defaultColWidth="9.140625" defaultRowHeight="15" x14ac:dyDescent="0.25"/>
  <sheetData>
    <row r="1" spans="1:13" x14ac:dyDescent="0.25">
      <c r="A1" t="s">
        <v>3</v>
      </c>
      <c r="B1" t="s">
        <v>5</v>
      </c>
      <c r="C1" t="s">
        <v>175</v>
      </c>
      <c r="D1" t="s">
        <v>7</v>
      </c>
      <c r="E1" t="s">
        <v>178</v>
      </c>
      <c r="F1" t="s">
        <v>1</v>
      </c>
      <c r="G1" t="s">
        <v>4</v>
      </c>
      <c r="H1" t="s">
        <v>6</v>
      </c>
      <c r="I1" t="s">
        <v>67</v>
      </c>
      <c r="J1" t="s">
        <v>43</v>
      </c>
      <c r="K1" t="s">
        <v>47</v>
      </c>
      <c r="L1" t="s">
        <v>130</v>
      </c>
      <c r="M1" t="s">
        <v>234</v>
      </c>
    </row>
    <row r="2" spans="1:13" x14ac:dyDescent="0.25">
      <c r="A2">
        <v>1</v>
      </c>
      <c r="B2">
        <v>26</v>
      </c>
      <c r="C2">
        <v>1</v>
      </c>
      <c r="D2">
        <v>0</v>
      </c>
      <c r="E2" t="s">
        <v>179</v>
      </c>
      <c r="F2">
        <v>2024</v>
      </c>
      <c r="G2" t="s">
        <v>8</v>
      </c>
      <c r="H2" t="s">
        <v>22</v>
      </c>
      <c r="I2" t="s">
        <v>12</v>
      </c>
      <c r="J2" t="s">
        <v>44</v>
      </c>
      <c r="K2" t="s">
        <v>229</v>
      </c>
      <c r="L2" t="s">
        <v>69</v>
      </c>
      <c r="M2">
        <v>1.2001651200000001E-6</v>
      </c>
    </row>
    <row r="3" spans="1:13" x14ac:dyDescent="0.25">
      <c r="A3">
        <v>1</v>
      </c>
      <c r="B3">
        <v>26</v>
      </c>
      <c r="C3">
        <v>1</v>
      </c>
      <c r="D3">
        <v>0</v>
      </c>
      <c r="E3" t="s">
        <v>180</v>
      </c>
      <c r="F3">
        <v>2024</v>
      </c>
      <c r="G3" t="s">
        <v>8</v>
      </c>
      <c r="H3" t="s">
        <v>22</v>
      </c>
      <c r="I3" t="s">
        <v>12</v>
      </c>
      <c r="J3" t="s">
        <v>44</v>
      </c>
      <c r="K3" t="s">
        <v>229</v>
      </c>
      <c r="L3" t="s">
        <v>70</v>
      </c>
      <c r="M3">
        <v>3.3462424937567951E-3</v>
      </c>
    </row>
    <row r="4" spans="1:13" x14ac:dyDescent="0.25">
      <c r="A4">
        <v>1</v>
      </c>
      <c r="B4">
        <v>26</v>
      </c>
      <c r="C4">
        <v>1</v>
      </c>
      <c r="D4">
        <v>0</v>
      </c>
      <c r="E4" t="s">
        <v>181</v>
      </c>
      <c r="F4">
        <v>2024</v>
      </c>
      <c r="G4" t="s">
        <v>8</v>
      </c>
      <c r="H4" t="s">
        <v>22</v>
      </c>
      <c r="I4" t="s">
        <v>12</v>
      </c>
      <c r="J4" t="s">
        <v>44</v>
      </c>
      <c r="K4" t="s">
        <v>230</v>
      </c>
      <c r="L4" t="s">
        <v>71</v>
      </c>
      <c r="M4">
        <v>6.4402300799900006E-3</v>
      </c>
    </row>
    <row r="5" spans="1:13" x14ac:dyDescent="0.25">
      <c r="A5">
        <v>1</v>
      </c>
      <c r="B5">
        <v>26</v>
      </c>
      <c r="C5">
        <v>1</v>
      </c>
      <c r="D5">
        <v>0</v>
      </c>
      <c r="E5" t="s">
        <v>182</v>
      </c>
      <c r="F5">
        <v>2024</v>
      </c>
      <c r="G5" t="s">
        <v>8</v>
      </c>
      <c r="H5" t="s">
        <v>22</v>
      </c>
      <c r="I5" t="s">
        <v>12</v>
      </c>
      <c r="J5" t="s">
        <v>44</v>
      </c>
      <c r="K5" t="s">
        <v>14</v>
      </c>
      <c r="L5" t="s">
        <v>72</v>
      </c>
      <c r="M5">
        <v>2.6922052832055003E-3</v>
      </c>
    </row>
    <row r="6" spans="1:13" x14ac:dyDescent="0.25">
      <c r="A6">
        <v>1</v>
      </c>
      <c r="B6">
        <v>26</v>
      </c>
      <c r="C6">
        <v>1</v>
      </c>
      <c r="D6">
        <v>0</v>
      </c>
      <c r="E6" t="s">
        <v>183</v>
      </c>
      <c r="F6">
        <v>2024</v>
      </c>
      <c r="G6" t="s">
        <v>8</v>
      </c>
      <c r="H6" t="s">
        <v>22</v>
      </c>
      <c r="I6" t="s">
        <v>12</v>
      </c>
      <c r="J6" t="s">
        <v>44</v>
      </c>
      <c r="K6" t="s">
        <v>14</v>
      </c>
      <c r="L6" t="s">
        <v>73</v>
      </c>
      <c r="M6">
        <v>4.4130111499999999E-2</v>
      </c>
    </row>
    <row r="7" spans="1:13" x14ac:dyDescent="0.25">
      <c r="A7">
        <v>1</v>
      </c>
      <c r="B7">
        <v>26</v>
      </c>
      <c r="C7">
        <v>1</v>
      </c>
      <c r="D7">
        <v>0</v>
      </c>
      <c r="E7" t="s">
        <v>184</v>
      </c>
      <c r="F7">
        <v>2024</v>
      </c>
      <c r="G7" t="s">
        <v>8</v>
      </c>
      <c r="H7" t="s">
        <v>22</v>
      </c>
      <c r="I7" t="s">
        <v>12</v>
      </c>
      <c r="J7" t="s">
        <v>44</v>
      </c>
      <c r="K7" t="s">
        <v>14</v>
      </c>
      <c r="L7" t="s">
        <v>74</v>
      </c>
      <c r="M7">
        <v>2.7157818E-2</v>
      </c>
    </row>
    <row r="8" spans="1:13" x14ac:dyDescent="0.25">
      <c r="A8">
        <v>1</v>
      </c>
      <c r="B8">
        <v>26</v>
      </c>
      <c r="C8">
        <v>1</v>
      </c>
      <c r="D8">
        <v>0</v>
      </c>
      <c r="E8" t="s">
        <v>185</v>
      </c>
      <c r="F8">
        <v>2024</v>
      </c>
      <c r="G8" t="s">
        <v>8</v>
      </c>
      <c r="H8" t="s">
        <v>22</v>
      </c>
      <c r="I8" t="s">
        <v>12</v>
      </c>
      <c r="J8" t="s">
        <v>44</v>
      </c>
      <c r="K8" t="s">
        <v>231</v>
      </c>
      <c r="L8" t="s">
        <v>75</v>
      </c>
      <c r="M8">
        <v>0.11978233890000001</v>
      </c>
    </row>
    <row r="9" spans="1:13" x14ac:dyDescent="0.25">
      <c r="A9">
        <v>1</v>
      </c>
      <c r="B9">
        <v>26</v>
      </c>
      <c r="C9">
        <v>1</v>
      </c>
      <c r="D9">
        <v>0</v>
      </c>
      <c r="E9" t="s">
        <v>219</v>
      </c>
      <c r="F9">
        <v>2024</v>
      </c>
      <c r="G9" t="s">
        <v>8</v>
      </c>
      <c r="H9" t="s">
        <v>22</v>
      </c>
      <c r="I9" t="s">
        <v>12</v>
      </c>
      <c r="J9" t="s">
        <v>45</v>
      </c>
      <c r="K9" t="s">
        <v>11</v>
      </c>
      <c r="L9" t="s">
        <v>110</v>
      </c>
      <c r="M9">
        <v>2.2343749999999998E-3</v>
      </c>
    </row>
    <row r="10" spans="1:13" x14ac:dyDescent="0.25">
      <c r="A10">
        <v>1</v>
      </c>
      <c r="B10">
        <v>26</v>
      </c>
      <c r="C10">
        <v>1</v>
      </c>
      <c r="D10">
        <v>0</v>
      </c>
      <c r="E10" t="s">
        <v>186</v>
      </c>
      <c r="F10">
        <v>2024</v>
      </c>
      <c r="G10" t="s">
        <v>8</v>
      </c>
      <c r="H10" t="s">
        <v>22</v>
      </c>
      <c r="I10" t="s">
        <v>12</v>
      </c>
      <c r="J10" t="s">
        <v>45</v>
      </c>
      <c r="K10" t="s">
        <v>11</v>
      </c>
      <c r="L10" t="s">
        <v>76</v>
      </c>
      <c r="M10">
        <v>3.9810251831456513E-2</v>
      </c>
    </row>
    <row r="11" spans="1:13" x14ac:dyDescent="0.25">
      <c r="A11">
        <v>1</v>
      </c>
      <c r="B11">
        <v>26</v>
      </c>
      <c r="C11">
        <v>1</v>
      </c>
      <c r="D11">
        <v>0</v>
      </c>
      <c r="E11" t="s">
        <v>187</v>
      </c>
      <c r="F11">
        <v>2024</v>
      </c>
      <c r="G11" t="s">
        <v>8</v>
      </c>
      <c r="H11" t="s">
        <v>22</v>
      </c>
      <c r="I11" t="s">
        <v>12</v>
      </c>
      <c r="J11" t="s">
        <v>45</v>
      </c>
      <c r="K11" t="s">
        <v>11</v>
      </c>
      <c r="L11" t="s">
        <v>77</v>
      </c>
      <c r="M11">
        <v>2.5104000000000001E-4</v>
      </c>
    </row>
    <row r="12" spans="1:13" x14ac:dyDescent="0.25">
      <c r="A12">
        <v>1</v>
      </c>
      <c r="B12">
        <v>26</v>
      </c>
      <c r="C12">
        <v>1</v>
      </c>
      <c r="D12">
        <v>0</v>
      </c>
      <c r="E12" t="s">
        <v>188</v>
      </c>
      <c r="F12">
        <v>2024</v>
      </c>
      <c r="G12" t="s">
        <v>8</v>
      </c>
      <c r="H12" t="s">
        <v>22</v>
      </c>
      <c r="I12" t="s">
        <v>12</v>
      </c>
      <c r="J12" t="s">
        <v>45</v>
      </c>
      <c r="K12" t="s">
        <v>11</v>
      </c>
      <c r="L12" t="s">
        <v>78</v>
      </c>
      <c r="M12">
        <v>5.811505731666667E-2</v>
      </c>
    </row>
    <row r="13" spans="1:13" x14ac:dyDescent="0.25">
      <c r="A13">
        <v>1</v>
      </c>
      <c r="B13">
        <v>26</v>
      </c>
      <c r="C13">
        <v>1</v>
      </c>
      <c r="D13">
        <v>0</v>
      </c>
      <c r="E13" t="s">
        <v>189</v>
      </c>
      <c r="F13">
        <v>2024</v>
      </c>
      <c r="G13" t="s">
        <v>8</v>
      </c>
      <c r="H13" t="s">
        <v>22</v>
      </c>
      <c r="I13" t="s">
        <v>12</v>
      </c>
      <c r="J13" t="s">
        <v>45</v>
      </c>
      <c r="K13" t="s">
        <v>11</v>
      </c>
      <c r="L13" t="s">
        <v>79</v>
      </c>
      <c r="M13">
        <v>2.2344444486000002E-4</v>
      </c>
    </row>
    <row r="14" spans="1:13" x14ac:dyDescent="0.25">
      <c r="A14">
        <v>1</v>
      </c>
      <c r="B14">
        <v>26</v>
      </c>
      <c r="C14">
        <v>1</v>
      </c>
      <c r="D14">
        <v>0</v>
      </c>
      <c r="E14" t="s">
        <v>190</v>
      </c>
      <c r="F14">
        <v>2024</v>
      </c>
      <c r="G14" t="s">
        <v>8</v>
      </c>
      <c r="H14" t="s">
        <v>22</v>
      </c>
      <c r="I14" t="s">
        <v>12</v>
      </c>
      <c r="J14" t="s">
        <v>45</v>
      </c>
      <c r="K14" t="s">
        <v>11</v>
      </c>
      <c r="L14" t="s">
        <v>80</v>
      </c>
      <c r="M14">
        <v>0.49385554510000002</v>
      </c>
    </row>
    <row r="15" spans="1:13" x14ac:dyDescent="0.25">
      <c r="A15">
        <v>1</v>
      </c>
      <c r="B15">
        <v>26</v>
      </c>
      <c r="C15">
        <v>1</v>
      </c>
      <c r="D15">
        <v>0</v>
      </c>
      <c r="E15" t="s">
        <v>191</v>
      </c>
      <c r="F15">
        <v>2024</v>
      </c>
      <c r="G15" t="s">
        <v>8</v>
      </c>
      <c r="H15" t="s">
        <v>22</v>
      </c>
      <c r="I15" t="s">
        <v>12</v>
      </c>
      <c r="J15" t="s">
        <v>45</v>
      </c>
      <c r="K15" t="s">
        <v>11</v>
      </c>
      <c r="L15" t="s">
        <v>81</v>
      </c>
      <c r="M15">
        <v>5.6550109580000001</v>
      </c>
    </row>
    <row r="16" spans="1:13" x14ac:dyDescent="0.25">
      <c r="A16">
        <v>1</v>
      </c>
      <c r="B16">
        <v>26</v>
      </c>
      <c r="C16">
        <v>1</v>
      </c>
      <c r="D16">
        <v>0</v>
      </c>
      <c r="E16" t="s">
        <v>192</v>
      </c>
      <c r="F16">
        <v>2024</v>
      </c>
      <c r="G16" t="s">
        <v>8</v>
      </c>
      <c r="H16" t="s">
        <v>22</v>
      </c>
      <c r="I16" t="s">
        <v>12</v>
      </c>
      <c r="J16" t="s">
        <v>45</v>
      </c>
      <c r="K16" t="s">
        <v>232</v>
      </c>
      <c r="L16" t="s">
        <v>82</v>
      </c>
      <c r="M16">
        <v>8.1393822287999999E-4</v>
      </c>
    </row>
    <row r="17" spans="1:13" x14ac:dyDescent="0.25">
      <c r="A17">
        <v>1</v>
      </c>
      <c r="B17">
        <v>26</v>
      </c>
      <c r="C17">
        <v>1</v>
      </c>
      <c r="D17">
        <v>0</v>
      </c>
      <c r="E17" t="s">
        <v>193</v>
      </c>
      <c r="F17">
        <v>2024</v>
      </c>
      <c r="G17" t="s">
        <v>8</v>
      </c>
      <c r="H17" t="s">
        <v>22</v>
      </c>
      <c r="I17" t="s">
        <v>12</v>
      </c>
      <c r="J17" t="s">
        <v>45</v>
      </c>
      <c r="K17" t="s">
        <v>232</v>
      </c>
      <c r="L17" t="s">
        <v>83</v>
      </c>
      <c r="M17">
        <v>5.0991170240000001E-5</v>
      </c>
    </row>
    <row r="18" spans="1:13" x14ac:dyDescent="0.25">
      <c r="A18">
        <v>1</v>
      </c>
      <c r="B18">
        <v>26</v>
      </c>
      <c r="C18">
        <v>1</v>
      </c>
      <c r="D18">
        <v>0</v>
      </c>
      <c r="E18" t="s">
        <v>194</v>
      </c>
      <c r="F18">
        <v>2024</v>
      </c>
      <c r="G18" t="s">
        <v>8</v>
      </c>
      <c r="H18" t="s">
        <v>22</v>
      </c>
      <c r="I18" t="s">
        <v>12</v>
      </c>
      <c r="J18" t="s">
        <v>45</v>
      </c>
      <c r="K18" t="s">
        <v>232</v>
      </c>
      <c r="L18" t="s">
        <v>84</v>
      </c>
      <c r="M18">
        <v>5.9989105814973684E-4</v>
      </c>
    </row>
    <row r="19" spans="1:13" x14ac:dyDescent="0.25">
      <c r="A19">
        <v>1</v>
      </c>
      <c r="B19">
        <v>26</v>
      </c>
      <c r="C19">
        <v>1</v>
      </c>
      <c r="D19">
        <v>0</v>
      </c>
      <c r="E19" t="s">
        <v>195</v>
      </c>
      <c r="F19">
        <v>2024</v>
      </c>
      <c r="G19" t="s">
        <v>8</v>
      </c>
      <c r="H19" t="s">
        <v>22</v>
      </c>
      <c r="I19" t="s">
        <v>12</v>
      </c>
      <c r="J19" t="s">
        <v>45</v>
      </c>
      <c r="K19" t="s">
        <v>13</v>
      </c>
      <c r="L19" t="s">
        <v>85</v>
      </c>
      <c r="M19">
        <v>1.2585468550000001</v>
      </c>
    </row>
    <row r="20" spans="1:13" x14ac:dyDescent="0.25">
      <c r="A20">
        <v>1</v>
      </c>
      <c r="B20">
        <v>26</v>
      </c>
      <c r="C20">
        <v>1</v>
      </c>
      <c r="D20">
        <v>0</v>
      </c>
      <c r="E20" t="s">
        <v>196</v>
      </c>
      <c r="F20">
        <v>2024</v>
      </c>
      <c r="G20" t="s">
        <v>8</v>
      </c>
      <c r="H20" t="s">
        <v>22</v>
      </c>
      <c r="I20" t="s">
        <v>12</v>
      </c>
      <c r="J20" t="s">
        <v>45</v>
      </c>
      <c r="K20" t="s">
        <v>13</v>
      </c>
      <c r="L20" t="s">
        <v>86</v>
      </c>
      <c r="M20">
        <v>1.2682500000000001E-4</v>
      </c>
    </row>
    <row r="21" spans="1:13" x14ac:dyDescent="0.25">
      <c r="A21">
        <v>1</v>
      </c>
      <c r="B21">
        <v>26</v>
      </c>
      <c r="C21">
        <v>1</v>
      </c>
      <c r="D21">
        <v>0</v>
      </c>
      <c r="E21" t="s">
        <v>197</v>
      </c>
      <c r="F21">
        <v>2024</v>
      </c>
      <c r="G21" t="s">
        <v>8</v>
      </c>
      <c r="H21" t="s">
        <v>22</v>
      </c>
      <c r="I21" t="s">
        <v>12</v>
      </c>
      <c r="J21" t="s">
        <v>45</v>
      </c>
      <c r="K21" t="s">
        <v>15</v>
      </c>
      <c r="L21" t="s">
        <v>87</v>
      </c>
      <c r="M21">
        <v>6.2459487721670905E-2</v>
      </c>
    </row>
    <row r="22" spans="1:13" x14ac:dyDescent="0.25">
      <c r="A22">
        <v>1</v>
      </c>
      <c r="B22">
        <v>26</v>
      </c>
      <c r="C22">
        <v>1</v>
      </c>
      <c r="D22">
        <v>0</v>
      </c>
      <c r="E22" t="s">
        <v>198</v>
      </c>
      <c r="F22">
        <v>2024</v>
      </c>
      <c r="G22" t="s">
        <v>8</v>
      </c>
      <c r="H22" t="s">
        <v>22</v>
      </c>
      <c r="I22" t="s">
        <v>12</v>
      </c>
      <c r="J22" t="s">
        <v>45</v>
      </c>
      <c r="K22" t="s">
        <v>16</v>
      </c>
      <c r="L22" t="s">
        <v>88</v>
      </c>
      <c r="M22">
        <v>2.7808124999999999E-3</v>
      </c>
    </row>
    <row r="23" spans="1:13" x14ac:dyDescent="0.25">
      <c r="A23">
        <v>1</v>
      </c>
      <c r="B23">
        <v>26</v>
      </c>
      <c r="C23">
        <v>1</v>
      </c>
      <c r="D23">
        <v>0</v>
      </c>
      <c r="E23" t="s">
        <v>199</v>
      </c>
      <c r="F23">
        <v>2024</v>
      </c>
      <c r="G23" t="s">
        <v>8</v>
      </c>
      <c r="H23" t="s">
        <v>22</v>
      </c>
      <c r="I23" t="s">
        <v>12</v>
      </c>
      <c r="J23" t="s">
        <v>45</v>
      </c>
      <c r="K23" t="s">
        <v>16</v>
      </c>
      <c r="L23" t="s">
        <v>89</v>
      </c>
      <c r="M23">
        <v>7.9463659999999998E-3</v>
      </c>
    </row>
    <row r="24" spans="1:13" x14ac:dyDescent="0.25">
      <c r="A24">
        <v>1</v>
      </c>
      <c r="B24">
        <v>26</v>
      </c>
      <c r="C24">
        <v>1</v>
      </c>
      <c r="D24">
        <v>0</v>
      </c>
      <c r="E24" t="s">
        <v>200</v>
      </c>
      <c r="F24">
        <v>2024</v>
      </c>
      <c r="G24" t="s">
        <v>8</v>
      </c>
      <c r="H24" t="s">
        <v>22</v>
      </c>
      <c r="I24" t="s">
        <v>12</v>
      </c>
      <c r="J24" t="s">
        <v>45</v>
      </c>
      <c r="K24" t="s">
        <v>16</v>
      </c>
      <c r="L24" t="s">
        <v>90</v>
      </c>
      <c r="M24">
        <v>3.5479002550599999E-2</v>
      </c>
    </row>
    <row r="25" spans="1:13" x14ac:dyDescent="0.25">
      <c r="A25">
        <v>1</v>
      </c>
      <c r="B25">
        <v>26</v>
      </c>
      <c r="C25">
        <v>1</v>
      </c>
      <c r="D25">
        <v>0</v>
      </c>
      <c r="E25" t="s">
        <v>201</v>
      </c>
      <c r="F25">
        <v>2024</v>
      </c>
      <c r="G25" t="s">
        <v>8</v>
      </c>
      <c r="H25" t="s">
        <v>22</v>
      </c>
      <c r="I25" t="s">
        <v>12</v>
      </c>
      <c r="J25" t="s">
        <v>45</v>
      </c>
      <c r="K25" t="s">
        <v>16</v>
      </c>
      <c r="L25" t="s">
        <v>91</v>
      </c>
      <c r="M25">
        <v>9.2846037500000006E-2</v>
      </c>
    </row>
    <row r="26" spans="1:13" x14ac:dyDescent="0.25">
      <c r="A26">
        <v>1</v>
      </c>
      <c r="B26">
        <v>26</v>
      </c>
      <c r="C26">
        <v>1</v>
      </c>
      <c r="D26">
        <v>0</v>
      </c>
      <c r="E26" t="s">
        <v>202</v>
      </c>
      <c r="F26">
        <v>2024</v>
      </c>
      <c r="G26" t="s">
        <v>8</v>
      </c>
      <c r="H26" t="s">
        <v>22</v>
      </c>
      <c r="I26" t="s">
        <v>12</v>
      </c>
      <c r="J26" t="s">
        <v>45</v>
      </c>
      <c r="K26" t="s">
        <v>16</v>
      </c>
      <c r="L26" t="s">
        <v>92</v>
      </c>
      <c r="M26">
        <v>5.7361466E-2</v>
      </c>
    </row>
    <row r="27" spans="1:13" x14ac:dyDescent="0.25">
      <c r="A27">
        <v>1</v>
      </c>
      <c r="B27">
        <v>26</v>
      </c>
      <c r="C27">
        <v>1</v>
      </c>
      <c r="D27">
        <v>0</v>
      </c>
      <c r="E27" t="s">
        <v>203</v>
      </c>
      <c r="F27">
        <v>2024</v>
      </c>
      <c r="G27" t="s">
        <v>8</v>
      </c>
      <c r="H27" t="s">
        <v>22</v>
      </c>
      <c r="I27" t="s">
        <v>12</v>
      </c>
      <c r="J27" t="s">
        <v>46</v>
      </c>
      <c r="K27" t="s">
        <v>11</v>
      </c>
      <c r="L27" t="s">
        <v>93</v>
      </c>
      <c r="M27">
        <v>0.11549090061509518</v>
      </c>
    </row>
    <row r="28" spans="1:13" x14ac:dyDescent="0.25">
      <c r="A28">
        <v>1</v>
      </c>
      <c r="B28">
        <v>26</v>
      </c>
      <c r="C28">
        <v>1</v>
      </c>
      <c r="D28">
        <v>0</v>
      </c>
      <c r="E28" t="s">
        <v>204</v>
      </c>
      <c r="F28">
        <v>2024</v>
      </c>
      <c r="G28" t="s">
        <v>8</v>
      </c>
      <c r="H28" t="s">
        <v>22</v>
      </c>
      <c r="I28" t="s">
        <v>12</v>
      </c>
      <c r="J28" t="s">
        <v>46</v>
      </c>
      <c r="K28" t="s">
        <v>233</v>
      </c>
      <c r="L28" t="s">
        <v>94</v>
      </c>
      <c r="M28">
        <v>0.27394126461350954</v>
      </c>
    </row>
    <row r="29" spans="1:13" x14ac:dyDescent="0.25">
      <c r="A29">
        <v>1</v>
      </c>
      <c r="B29">
        <v>26</v>
      </c>
      <c r="C29">
        <v>1</v>
      </c>
      <c r="D29">
        <v>0</v>
      </c>
      <c r="E29" t="s">
        <v>205</v>
      </c>
      <c r="F29">
        <v>2024</v>
      </c>
      <c r="G29" t="s">
        <v>8</v>
      </c>
      <c r="H29" t="s">
        <v>22</v>
      </c>
      <c r="I29" t="s">
        <v>12</v>
      </c>
      <c r="J29" t="s">
        <v>46</v>
      </c>
      <c r="K29" t="s">
        <v>17</v>
      </c>
      <c r="L29" t="s">
        <v>95</v>
      </c>
      <c r="M29">
        <v>1.7993255418618861</v>
      </c>
    </row>
    <row r="30" spans="1:13" x14ac:dyDescent="0.25">
      <c r="A30">
        <v>1</v>
      </c>
      <c r="B30">
        <v>26</v>
      </c>
      <c r="C30">
        <v>1</v>
      </c>
      <c r="D30">
        <v>0</v>
      </c>
      <c r="E30" t="s">
        <v>206</v>
      </c>
      <c r="F30">
        <v>2024</v>
      </c>
      <c r="G30" t="s">
        <v>8</v>
      </c>
      <c r="H30" t="s">
        <v>22</v>
      </c>
      <c r="I30" t="s">
        <v>12</v>
      </c>
      <c r="J30" t="s">
        <v>46</v>
      </c>
      <c r="K30" t="s">
        <v>17</v>
      </c>
      <c r="L30" t="s">
        <v>96</v>
      </c>
      <c r="M30">
        <v>6.615503411999999E-5</v>
      </c>
    </row>
    <row r="31" spans="1:13" x14ac:dyDescent="0.25">
      <c r="A31">
        <v>1</v>
      </c>
      <c r="B31">
        <v>26</v>
      </c>
      <c r="C31">
        <v>1</v>
      </c>
      <c r="D31">
        <v>0</v>
      </c>
      <c r="E31" t="s">
        <v>207</v>
      </c>
      <c r="F31">
        <v>2024</v>
      </c>
      <c r="G31" t="s">
        <v>8</v>
      </c>
      <c r="H31" t="s">
        <v>22</v>
      </c>
      <c r="I31" t="s">
        <v>12</v>
      </c>
      <c r="J31" t="s">
        <v>46</v>
      </c>
      <c r="K31" t="s">
        <v>17</v>
      </c>
      <c r="L31" t="s">
        <v>97</v>
      </c>
      <c r="M31">
        <v>0.31315197658288885</v>
      </c>
    </row>
    <row r="32" spans="1:13" x14ac:dyDescent="0.25">
      <c r="A32">
        <v>1</v>
      </c>
      <c r="B32">
        <v>26</v>
      </c>
      <c r="C32">
        <v>1</v>
      </c>
      <c r="D32">
        <v>0</v>
      </c>
      <c r="E32" t="s">
        <v>208</v>
      </c>
      <c r="F32">
        <v>2024</v>
      </c>
      <c r="G32" t="s">
        <v>8</v>
      </c>
      <c r="H32" t="s">
        <v>22</v>
      </c>
      <c r="I32" t="s">
        <v>12</v>
      </c>
      <c r="J32" t="s">
        <v>46</v>
      </c>
      <c r="K32" t="s">
        <v>17</v>
      </c>
      <c r="L32" t="s">
        <v>98</v>
      </c>
      <c r="M32">
        <v>5.5874953839349997E-3</v>
      </c>
    </row>
    <row r="33" spans="1:13" x14ac:dyDescent="0.25">
      <c r="A33">
        <v>1</v>
      </c>
      <c r="B33">
        <v>26</v>
      </c>
      <c r="C33">
        <v>1</v>
      </c>
      <c r="D33">
        <v>0</v>
      </c>
      <c r="E33" t="s">
        <v>209</v>
      </c>
      <c r="F33">
        <v>2024</v>
      </c>
      <c r="G33" t="s">
        <v>8</v>
      </c>
      <c r="H33" t="s">
        <v>22</v>
      </c>
      <c r="I33" t="s">
        <v>12</v>
      </c>
      <c r="J33" t="s">
        <v>46</v>
      </c>
      <c r="K33" t="s">
        <v>17</v>
      </c>
      <c r="L33" t="s">
        <v>99</v>
      </c>
      <c r="M33">
        <v>5.99096448E-5</v>
      </c>
    </row>
    <row r="34" spans="1:13" x14ac:dyDescent="0.25">
      <c r="A34">
        <v>1</v>
      </c>
      <c r="B34">
        <v>26</v>
      </c>
      <c r="C34">
        <v>1</v>
      </c>
      <c r="D34">
        <v>0</v>
      </c>
      <c r="E34" t="s">
        <v>210</v>
      </c>
      <c r="F34">
        <v>2024</v>
      </c>
      <c r="G34" t="s">
        <v>8</v>
      </c>
      <c r="H34" t="s">
        <v>22</v>
      </c>
      <c r="I34" t="s">
        <v>12</v>
      </c>
      <c r="J34" t="s">
        <v>46</v>
      </c>
      <c r="K34" t="s">
        <v>18</v>
      </c>
      <c r="L34" t="s">
        <v>101</v>
      </c>
      <c r="M34">
        <v>0.73071624643449606</v>
      </c>
    </row>
    <row r="35" spans="1:13" x14ac:dyDescent="0.25">
      <c r="A35">
        <v>1</v>
      </c>
      <c r="B35">
        <v>26</v>
      </c>
      <c r="C35">
        <v>1</v>
      </c>
      <c r="D35">
        <v>0</v>
      </c>
      <c r="E35" t="s">
        <v>211</v>
      </c>
      <c r="F35">
        <v>2024</v>
      </c>
      <c r="G35" t="s">
        <v>8</v>
      </c>
      <c r="H35" t="s">
        <v>22</v>
      </c>
      <c r="I35" t="s">
        <v>12</v>
      </c>
      <c r="J35" t="s">
        <v>46</v>
      </c>
      <c r="K35" t="s">
        <v>18</v>
      </c>
      <c r="L35" t="s">
        <v>102</v>
      </c>
      <c r="M35">
        <v>0.33051344891029999</v>
      </c>
    </row>
    <row r="36" spans="1:13" x14ac:dyDescent="0.25">
      <c r="A36">
        <v>1</v>
      </c>
      <c r="B36">
        <v>26</v>
      </c>
      <c r="C36">
        <v>1</v>
      </c>
      <c r="D36">
        <v>0</v>
      </c>
      <c r="E36" t="s">
        <v>212</v>
      </c>
      <c r="F36">
        <v>2024</v>
      </c>
      <c r="G36" t="s">
        <v>8</v>
      </c>
      <c r="H36" t="s">
        <v>22</v>
      </c>
      <c r="I36" t="s">
        <v>12</v>
      </c>
      <c r="J36" t="s">
        <v>46</v>
      </c>
      <c r="K36" t="s">
        <v>18</v>
      </c>
      <c r="L36" t="s">
        <v>103</v>
      </c>
      <c r="M36">
        <v>2.2033936188527328</v>
      </c>
    </row>
    <row r="37" spans="1:13" x14ac:dyDescent="0.25">
      <c r="A37">
        <v>1</v>
      </c>
      <c r="B37">
        <v>26</v>
      </c>
      <c r="C37">
        <v>1</v>
      </c>
      <c r="D37">
        <v>0</v>
      </c>
      <c r="E37" t="s">
        <v>213</v>
      </c>
      <c r="F37">
        <v>2024</v>
      </c>
      <c r="G37" t="s">
        <v>8</v>
      </c>
      <c r="H37" t="s">
        <v>22</v>
      </c>
      <c r="I37" t="s">
        <v>12</v>
      </c>
      <c r="J37" t="s">
        <v>46</v>
      </c>
      <c r="K37" t="s">
        <v>18</v>
      </c>
      <c r="L37" t="s">
        <v>104</v>
      </c>
      <c r="M37">
        <v>0.17350900599999999</v>
      </c>
    </row>
    <row r="38" spans="1:13" x14ac:dyDescent="0.25">
      <c r="A38">
        <v>1</v>
      </c>
      <c r="B38">
        <v>26</v>
      </c>
      <c r="C38">
        <v>1</v>
      </c>
      <c r="D38">
        <v>0</v>
      </c>
      <c r="E38" t="s">
        <v>214</v>
      </c>
      <c r="F38">
        <v>2024</v>
      </c>
      <c r="G38" t="s">
        <v>8</v>
      </c>
      <c r="H38" t="s">
        <v>22</v>
      </c>
      <c r="I38" t="s">
        <v>12</v>
      </c>
      <c r="J38" t="s">
        <v>46</v>
      </c>
      <c r="K38" t="s">
        <v>18</v>
      </c>
      <c r="L38" t="s">
        <v>111</v>
      </c>
      <c r="M38">
        <v>2.0000000000000001E-4</v>
      </c>
    </row>
    <row r="39" spans="1:13" x14ac:dyDescent="0.25">
      <c r="A39">
        <v>1</v>
      </c>
      <c r="B39">
        <v>26</v>
      </c>
      <c r="C39">
        <v>1</v>
      </c>
      <c r="D39">
        <v>0</v>
      </c>
      <c r="E39" t="s">
        <v>215</v>
      </c>
      <c r="F39">
        <v>2024</v>
      </c>
      <c r="G39" t="s">
        <v>8</v>
      </c>
      <c r="H39" t="s">
        <v>22</v>
      </c>
      <c r="I39" t="s">
        <v>12</v>
      </c>
      <c r="J39" t="s">
        <v>46</v>
      </c>
      <c r="K39" t="s">
        <v>19</v>
      </c>
      <c r="L39" t="s">
        <v>106</v>
      </c>
      <c r="M39">
        <v>1.6499479388599083</v>
      </c>
    </row>
    <row r="40" spans="1:13" x14ac:dyDescent="0.25">
      <c r="A40">
        <v>1</v>
      </c>
      <c r="B40">
        <v>26</v>
      </c>
      <c r="C40">
        <v>1</v>
      </c>
      <c r="D40">
        <v>0</v>
      </c>
      <c r="E40" t="s">
        <v>216</v>
      </c>
      <c r="F40">
        <v>2024</v>
      </c>
      <c r="G40" t="s">
        <v>8</v>
      </c>
      <c r="H40" t="s">
        <v>22</v>
      </c>
      <c r="I40" t="s">
        <v>12</v>
      </c>
      <c r="J40" t="s">
        <v>46</v>
      </c>
      <c r="K40" t="s">
        <v>19</v>
      </c>
      <c r="L40" t="s">
        <v>107</v>
      </c>
      <c r="M40">
        <v>0.1312744541432258</v>
      </c>
    </row>
    <row r="41" spans="1:13" x14ac:dyDescent="0.25">
      <c r="A41">
        <v>1</v>
      </c>
      <c r="B41">
        <v>26</v>
      </c>
      <c r="C41">
        <v>1</v>
      </c>
      <c r="D41">
        <v>0</v>
      </c>
      <c r="E41" t="s">
        <v>217</v>
      </c>
      <c r="F41">
        <v>2024</v>
      </c>
      <c r="G41" t="s">
        <v>8</v>
      </c>
      <c r="H41" t="s">
        <v>22</v>
      </c>
      <c r="I41" t="s">
        <v>12</v>
      </c>
      <c r="J41" t="s">
        <v>46</v>
      </c>
      <c r="K41" t="s">
        <v>19</v>
      </c>
      <c r="L41" t="s">
        <v>108</v>
      </c>
      <c r="M41">
        <v>0.64713627444464239</v>
      </c>
    </row>
    <row r="42" spans="1:13" x14ac:dyDescent="0.25">
      <c r="A42">
        <v>1</v>
      </c>
      <c r="B42">
        <v>26</v>
      </c>
      <c r="C42">
        <v>1</v>
      </c>
      <c r="D42">
        <v>0</v>
      </c>
      <c r="E42" t="s">
        <v>218</v>
      </c>
      <c r="F42">
        <v>2024</v>
      </c>
      <c r="G42" t="s">
        <v>8</v>
      </c>
      <c r="H42" t="s">
        <v>22</v>
      </c>
      <c r="I42" t="s">
        <v>12</v>
      </c>
      <c r="J42" t="s">
        <v>46</v>
      </c>
      <c r="K42" t="s">
        <v>19</v>
      </c>
      <c r="L42" t="s">
        <v>109</v>
      </c>
      <c r="M42">
        <v>0.2967993703857143</v>
      </c>
    </row>
    <row r="43" spans="1:13" x14ac:dyDescent="0.25">
      <c r="A43">
        <v>1</v>
      </c>
      <c r="B43">
        <v>15</v>
      </c>
      <c r="C43">
        <v>2</v>
      </c>
      <c r="D43">
        <v>0</v>
      </c>
      <c r="E43" t="s">
        <v>180</v>
      </c>
      <c r="F43">
        <v>2024</v>
      </c>
      <c r="G43" t="s">
        <v>8</v>
      </c>
      <c r="H43" t="s">
        <v>20</v>
      </c>
      <c r="I43" t="s">
        <v>12</v>
      </c>
      <c r="J43" t="s">
        <v>44</v>
      </c>
      <c r="K43" t="s">
        <v>229</v>
      </c>
      <c r="L43" t="s">
        <v>70</v>
      </c>
      <c r="M43">
        <v>8.5166196532940005E-4</v>
      </c>
    </row>
    <row r="44" spans="1:13" x14ac:dyDescent="0.25">
      <c r="A44">
        <v>1</v>
      </c>
      <c r="B44">
        <v>15</v>
      </c>
      <c r="C44">
        <v>2</v>
      </c>
      <c r="D44">
        <v>0</v>
      </c>
      <c r="E44" t="s">
        <v>181</v>
      </c>
      <c r="F44">
        <v>2024</v>
      </c>
      <c r="G44" t="s">
        <v>8</v>
      </c>
      <c r="H44" t="s">
        <v>20</v>
      </c>
      <c r="I44" t="s">
        <v>12</v>
      </c>
      <c r="J44" t="s">
        <v>44</v>
      </c>
      <c r="K44" t="s">
        <v>230</v>
      </c>
      <c r="L44" t="s">
        <v>71</v>
      </c>
      <c r="M44">
        <v>8.006987382570001E-4</v>
      </c>
    </row>
    <row r="45" spans="1:13" x14ac:dyDescent="0.25">
      <c r="A45">
        <v>1</v>
      </c>
      <c r="B45">
        <v>15</v>
      </c>
      <c r="C45">
        <v>2</v>
      </c>
      <c r="D45">
        <v>0</v>
      </c>
      <c r="E45" t="s">
        <v>182</v>
      </c>
      <c r="F45">
        <v>2024</v>
      </c>
      <c r="G45" t="s">
        <v>8</v>
      </c>
      <c r="H45" t="s">
        <v>20</v>
      </c>
      <c r="I45" t="s">
        <v>12</v>
      </c>
      <c r="J45" t="s">
        <v>44</v>
      </c>
      <c r="K45" t="s">
        <v>14</v>
      </c>
      <c r="L45" t="s">
        <v>72</v>
      </c>
      <c r="M45">
        <v>1.0564121914500001E-4</v>
      </c>
    </row>
    <row r="46" spans="1:13" x14ac:dyDescent="0.25">
      <c r="A46">
        <v>1</v>
      </c>
      <c r="B46">
        <v>15</v>
      </c>
      <c r="C46">
        <v>2</v>
      </c>
      <c r="D46">
        <v>0</v>
      </c>
      <c r="E46" t="s">
        <v>183</v>
      </c>
      <c r="F46">
        <v>2024</v>
      </c>
      <c r="G46" t="s">
        <v>8</v>
      </c>
      <c r="H46" t="s">
        <v>20</v>
      </c>
      <c r="I46" t="s">
        <v>12</v>
      </c>
      <c r="J46" t="s">
        <v>44</v>
      </c>
      <c r="K46" t="s">
        <v>14</v>
      </c>
      <c r="L46" t="s">
        <v>73</v>
      </c>
      <c r="M46">
        <v>3.3573166666666667E-3</v>
      </c>
    </row>
    <row r="47" spans="1:13" x14ac:dyDescent="0.25">
      <c r="A47">
        <v>1</v>
      </c>
      <c r="B47">
        <v>15</v>
      </c>
      <c r="C47">
        <v>2</v>
      </c>
      <c r="D47">
        <v>0</v>
      </c>
      <c r="E47" t="s">
        <v>184</v>
      </c>
      <c r="F47">
        <v>2024</v>
      </c>
      <c r="G47" t="s">
        <v>8</v>
      </c>
      <c r="H47" t="s">
        <v>20</v>
      </c>
      <c r="I47" t="s">
        <v>12</v>
      </c>
      <c r="J47" t="s">
        <v>44</v>
      </c>
      <c r="K47" t="s">
        <v>14</v>
      </c>
      <c r="L47" t="s">
        <v>74</v>
      </c>
      <c r="M47">
        <v>4.4305500000000001E-3</v>
      </c>
    </row>
    <row r="48" spans="1:13" x14ac:dyDescent="0.25">
      <c r="A48">
        <v>1</v>
      </c>
      <c r="B48">
        <v>15</v>
      </c>
      <c r="C48">
        <v>2</v>
      </c>
      <c r="D48">
        <v>0</v>
      </c>
      <c r="E48" t="s">
        <v>185</v>
      </c>
      <c r="F48">
        <v>2024</v>
      </c>
      <c r="G48" t="s">
        <v>8</v>
      </c>
      <c r="H48" t="s">
        <v>20</v>
      </c>
      <c r="I48" t="s">
        <v>12</v>
      </c>
      <c r="J48" t="s">
        <v>44</v>
      </c>
      <c r="K48" t="s">
        <v>231</v>
      </c>
      <c r="L48" t="s">
        <v>75</v>
      </c>
      <c r="M48">
        <v>9.3109000000000004E-3</v>
      </c>
    </row>
    <row r="49" spans="1:13" x14ac:dyDescent="0.25">
      <c r="A49">
        <v>1</v>
      </c>
      <c r="B49">
        <v>15</v>
      </c>
      <c r="C49">
        <v>2</v>
      </c>
      <c r="D49">
        <v>0</v>
      </c>
      <c r="E49" t="s">
        <v>186</v>
      </c>
      <c r="F49">
        <v>2024</v>
      </c>
      <c r="G49" t="s">
        <v>8</v>
      </c>
      <c r="H49" t="s">
        <v>20</v>
      </c>
      <c r="I49" t="s">
        <v>12</v>
      </c>
      <c r="J49" t="s">
        <v>45</v>
      </c>
      <c r="K49" t="s">
        <v>11</v>
      </c>
      <c r="L49" t="s">
        <v>76</v>
      </c>
      <c r="M49">
        <v>2.7221742828489998E-3</v>
      </c>
    </row>
    <row r="50" spans="1:13" x14ac:dyDescent="0.25">
      <c r="A50">
        <v>1</v>
      </c>
      <c r="B50">
        <v>15</v>
      </c>
      <c r="C50">
        <v>2</v>
      </c>
      <c r="D50">
        <v>0</v>
      </c>
      <c r="E50" t="s">
        <v>187</v>
      </c>
      <c r="F50">
        <v>2024</v>
      </c>
      <c r="G50" t="s">
        <v>8</v>
      </c>
      <c r="H50" t="s">
        <v>20</v>
      </c>
      <c r="I50" t="s">
        <v>12</v>
      </c>
      <c r="J50" t="s">
        <v>45</v>
      </c>
      <c r="K50" t="s">
        <v>11</v>
      </c>
      <c r="L50" t="s">
        <v>77</v>
      </c>
      <c r="M50">
        <v>1.3650000000000001E-4</v>
      </c>
    </row>
    <row r="51" spans="1:13" x14ac:dyDescent="0.25">
      <c r="A51">
        <v>1</v>
      </c>
      <c r="B51">
        <v>15</v>
      </c>
      <c r="C51">
        <v>2</v>
      </c>
      <c r="D51">
        <v>0</v>
      </c>
      <c r="E51" t="s">
        <v>188</v>
      </c>
      <c r="F51">
        <v>2024</v>
      </c>
      <c r="G51" t="s">
        <v>8</v>
      </c>
      <c r="H51" t="s">
        <v>20</v>
      </c>
      <c r="I51" t="s">
        <v>12</v>
      </c>
      <c r="J51" t="s">
        <v>45</v>
      </c>
      <c r="K51" t="s">
        <v>11</v>
      </c>
      <c r="L51" t="s">
        <v>78</v>
      </c>
      <c r="M51">
        <v>2.7418619999999999E-3</v>
      </c>
    </row>
    <row r="52" spans="1:13" x14ac:dyDescent="0.25">
      <c r="A52">
        <v>1</v>
      </c>
      <c r="B52">
        <v>15</v>
      </c>
      <c r="C52">
        <v>2</v>
      </c>
      <c r="D52">
        <v>0</v>
      </c>
      <c r="E52" t="s">
        <v>189</v>
      </c>
      <c r="F52">
        <v>2024</v>
      </c>
      <c r="G52" t="s">
        <v>8</v>
      </c>
      <c r="H52" t="s">
        <v>20</v>
      </c>
      <c r="I52" t="s">
        <v>12</v>
      </c>
      <c r="J52" t="s">
        <v>45</v>
      </c>
      <c r="K52" t="s">
        <v>11</v>
      </c>
      <c r="L52" t="s">
        <v>79</v>
      </c>
      <c r="M52">
        <v>7.3923567900000006E-5</v>
      </c>
    </row>
    <row r="53" spans="1:13" x14ac:dyDescent="0.25">
      <c r="A53">
        <v>1</v>
      </c>
      <c r="B53">
        <v>15</v>
      </c>
      <c r="C53">
        <v>2</v>
      </c>
      <c r="D53">
        <v>0</v>
      </c>
      <c r="E53" t="s">
        <v>190</v>
      </c>
      <c r="F53">
        <v>2024</v>
      </c>
      <c r="G53" t="s">
        <v>8</v>
      </c>
      <c r="H53" t="s">
        <v>20</v>
      </c>
      <c r="I53" t="s">
        <v>12</v>
      </c>
      <c r="J53" t="s">
        <v>45</v>
      </c>
      <c r="K53" t="s">
        <v>11</v>
      </c>
      <c r="L53" t="s">
        <v>80</v>
      </c>
      <c r="M53">
        <v>3.6670147561403507E-2</v>
      </c>
    </row>
    <row r="54" spans="1:13" x14ac:dyDescent="0.25">
      <c r="A54">
        <v>1</v>
      </c>
      <c r="B54">
        <v>15</v>
      </c>
      <c r="C54">
        <v>2</v>
      </c>
      <c r="D54">
        <v>0</v>
      </c>
      <c r="E54" t="s">
        <v>191</v>
      </c>
      <c r="F54">
        <v>2024</v>
      </c>
      <c r="G54" t="s">
        <v>8</v>
      </c>
      <c r="H54" t="s">
        <v>20</v>
      </c>
      <c r="I54" t="s">
        <v>12</v>
      </c>
      <c r="J54" t="s">
        <v>45</v>
      </c>
      <c r="K54" t="s">
        <v>11</v>
      </c>
      <c r="L54" t="s">
        <v>81</v>
      </c>
      <c r="M54">
        <v>0.11478087857142857</v>
      </c>
    </row>
    <row r="55" spans="1:13" x14ac:dyDescent="0.25">
      <c r="A55">
        <v>1</v>
      </c>
      <c r="B55">
        <v>15</v>
      </c>
      <c r="C55">
        <v>2</v>
      </c>
      <c r="D55">
        <v>0</v>
      </c>
      <c r="E55" t="s">
        <v>192</v>
      </c>
      <c r="F55">
        <v>2024</v>
      </c>
      <c r="G55" t="s">
        <v>8</v>
      </c>
      <c r="H55" t="s">
        <v>20</v>
      </c>
      <c r="I55" t="s">
        <v>12</v>
      </c>
      <c r="J55" t="s">
        <v>45</v>
      </c>
      <c r="K55" t="s">
        <v>232</v>
      </c>
      <c r="L55" t="s">
        <v>82</v>
      </c>
      <c r="M55">
        <v>2.6546700123999999E-4</v>
      </c>
    </row>
    <row r="56" spans="1:13" x14ac:dyDescent="0.25">
      <c r="A56">
        <v>1</v>
      </c>
      <c r="B56">
        <v>15</v>
      </c>
      <c r="C56">
        <v>2</v>
      </c>
      <c r="D56">
        <v>0</v>
      </c>
      <c r="E56" t="s">
        <v>193</v>
      </c>
      <c r="F56">
        <v>2024</v>
      </c>
      <c r="G56" t="s">
        <v>8</v>
      </c>
      <c r="H56" t="s">
        <v>20</v>
      </c>
      <c r="I56" t="s">
        <v>12</v>
      </c>
      <c r="J56" t="s">
        <v>45</v>
      </c>
      <c r="K56" t="s">
        <v>232</v>
      </c>
      <c r="L56" t="s">
        <v>83</v>
      </c>
      <c r="M56">
        <v>1.48302824E-5</v>
      </c>
    </row>
    <row r="57" spans="1:13" x14ac:dyDescent="0.25">
      <c r="A57">
        <v>1</v>
      </c>
      <c r="B57">
        <v>15</v>
      </c>
      <c r="C57">
        <v>2</v>
      </c>
      <c r="D57">
        <v>0</v>
      </c>
      <c r="E57" t="s">
        <v>194</v>
      </c>
      <c r="F57">
        <v>2024</v>
      </c>
      <c r="G57" t="s">
        <v>8</v>
      </c>
      <c r="H57" t="s">
        <v>20</v>
      </c>
      <c r="I57" t="s">
        <v>12</v>
      </c>
      <c r="J57" t="s">
        <v>45</v>
      </c>
      <c r="K57" t="s">
        <v>232</v>
      </c>
      <c r="L57" t="s">
        <v>84</v>
      </c>
      <c r="M57">
        <v>1.2229106684105262E-4</v>
      </c>
    </row>
    <row r="58" spans="1:13" x14ac:dyDescent="0.25">
      <c r="A58">
        <v>1</v>
      </c>
      <c r="B58">
        <v>15</v>
      </c>
      <c r="C58">
        <v>2</v>
      </c>
      <c r="D58">
        <v>0</v>
      </c>
      <c r="E58" t="s">
        <v>195</v>
      </c>
      <c r="F58">
        <v>2024</v>
      </c>
      <c r="G58" t="s">
        <v>8</v>
      </c>
      <c r="H58" t="s">
        <v>20</v>
      </c>
      <c r="I58" t="s">
        <v>12</v>
      </c>
      <c r="J58" t="s">
        <v>45</v>
      </c>
      <c r="K58" t="s">
        <v>13</v>
      </c>
      <c r="L58" t="s">
        <v>85</v>
      </c>
      <c r="M58">
        <v>0.146551296</v>
      </c>
    </row>
    <row r="59" spans="1:13" x14ac:dyDescent="0.25">
      <c r="A59">
        <v>1</v>
      </c>
      <c r="B59">
        <v>15</v>
      </c>
      <c r="C59">
        <v>2</v>
      </c>
      <c r="D59">
        <v>0</v>
      </c>
      <c r="E59" t="s">
        <v>196</v>
      </c>
      <c r="F59">
        <v>2024</v>
      </c>
      <c r="G59" t="s">
        <v>8</v>
      </c>
      <c r="H59" t="s">
        <v>20</v>
      </c>
      <c r="I59" t="s">
        <v>12</v>
      </c>
      <c r="J59" t="s">
        <v>45</v>
      </c>
      <c r="K59" t="s">
        <v>13</v>
      </c>
      <c r="L59" t="s">
        <v>86</v>
      </c>
      <c r="M59">
        <v>8.5499999999999995E-6</v>
      </c>
    </row>
    <row r="60" spans="1:13" x14ac:dyDescent="0.25">
      <c r="A60">
        <v>1</v>
      </c>
      <c r="B60">
        <v>15</v>
      </c>
      <c r="C60">
        <v>2</v>
      </c>
      <c r="D60">
        <v>0</v>
      </c>
      <c r="E60" t="s">
        <v>197</v>
      </c>
      <c r="F60">
        <v>2024</v>
      </c>
      <c r="G60" t="s">
        <v>8</v>
      </c>
      <c r="H60" t="s">
        <v>20</v>
      </c>
      <c r="I60" t="s">
        <v>12</v>
      </c>
      <c r="J60" t="s">
        <v>45</v>
      </c>
      <c r="K60" t="s">
        <v>15</v>
      </c>
      <c r="L60" t="s">
        <v>87</v>
      </c>
      <c r="M60">
        <v>4.9092697422200007E-3</v>
      </c>
    </row>
    <row r="61" spans="1:13" x14ac:dyDescent="0.25">
      <c r="A61">
        <v>1</v>
      </c>
      <c r="B61">
        <v>15</v>
      </c>
      <c r="C61">
        <v>2</v>
      </c>
      <c r="D61">
        <v>0</v>
      </c>
      <c r="E61" t="s">
        <v>198</v>
      </c>
      <c r="F61">
        <v>2024</v>
      </c>
      <c r="G61" t="s">
        <v>8</v>
      </c>
      <c r="H61" t="s">
        <v>20</v>
      </c>
      <c r="I61" t="s">
        <v>12</v>
      </c>
      <c r="J61" t="s">
        <v>45</v>
      </c>
      <c r="K61" t="s">
        <v>16</v>
      </c>
      <c r="L61" t="s">
        <v>88</v>
      </c>
      <c r="M61">
        <v>9.0377999999999997E-4</v>
      </c>
    </row>
    <row r="62" spans="1:13" x14ac:dyDescent="0.25">
      <c r="A62">
        <v>1</v>
      </c>
      <c r="B62">
        <v>15</v>
      </c>
      <c r="C62">
        <v>2</v>
      </c>
      <c r="D62">
        <v>0</v>
      </c>
      <c r="E62" t="s">
        <v>199</v>
      </c>
      <c r="F62">
        <v>2024</v>
      </c>
      <c r="G62" t="s">
        <v>8</v>
      </c>
      <c r="H62" t="s">
        <v>20</v>
      </c>
      <c r="I62" t="s">
        <v>12</v>
      </c>
      <c r="J62" t="s">
        <v>45</v>
      </c>
      <c r="K62" t="s">
        <v>16</v>
      </c>
      <c r="L62" t="s">
        <v>89</v>
      </c>
      <c r="M62">
        <v>1.4642842E-3</v>
      </c>
    </row>
    <row r="63" spans="1:13" x14ac:dyDescent="0.25">
      <c r="A63">
        <v>1</v>
      </c>
      <c r="B63">
        <v>15</v>
      </c>
      <c r="C63">
        <v>2</v>
      </c>
      <c r="D63">
        <v>0</v>
      </c>
      <c r="E63" t="s">
        <v>200</v>
      </c>
      <c r="F63">
        <v>2024</v>
      </c>
      <c r="G63" t="s">
        <v>8</v>
      </c>
      <c r="H63" t="s">
        <v>20</v>
      </c>
      <c r="I63" t="s">
        <v>12</v>
      </c>
      <c r="J63" t="s">
        <v>45</v>
      </c>
      <c r="K63" t="s">
        <v>16</v>
      </c>
      <c r="L63" t="s">
        <v>90</v>
      </c>
      <c r="M63">
        <v>1.34044960626E-2</v>
      </c>
    </row>
    <row r="64" spans="1:13" x14ac:dyDescent="0.25">
      <c r="A64">
        <v>1</v>
      </c>
      <c r="B64">
        <v>15</v>
      </c>
      <c r="C64">
        <v>2</v>
      </c>
      <c r="D64">
        <v>0</v>
      </c>
      <c r="E64" t="s">
        <v>201</v>
      </c>
      <c r="F64">
        <v>2024</v>
      </c>
      <c r="G64" t="s">
        <v>8</v>
      </c>
      <c r="H64" t="s">
        <v>20</v>
      </c>
      <c r="I64" t="s">
        <v>12</v>
      </c>
      <c r="J64" t="s">
        <v>45</v>
      </c>
      <c r="K64" t="s">
        <v>16</v>
      </c>
      <c r="L64" t="s">
        <v>91</v>
      </c>
      <c r="M64">
        <v>2.3216826499999999E-2</v>
      </c>
    </row>
    <row r="65" spans="1:13" x14ac:dyDescent="0.25">
      <c r="A65">
        <v>1</v>
      </c>
      <c r="B65">
        <v>15</v>
      </c>
      <c r="C65">
        <v>2</v>
      </c>
      <c r="D65">
        <v>0</v>
      </c>
      <c r="E65" t="s">
        <v>202</v>
      </c>
      <c r="F65">
        <v>2024</v>
      </c>
      <c r="G65" t="s">
        <v>8</v>
      </c>
      <c r="H65" t="s">
        <v>20</v>
      </c>
      <c r="I65" t="s">
        <v>12</v>
      </c>
      <c r="J65" t="s">
        <v>45</v>
      </c>
      <c r="K65" t="s">
        <v>16</v>
      </c>
      <c r="L65" t="s">
        <v>92</v>
      </c>
      <c r="M65">
        <v>3.8774399999999998E-3</v>
      </c>
    </row>
    <row r="66" spans="1:13" x14ac:dyDescent="0.25">
      <c r="A66">
        <v>1</v>
      </c>
      <c r="B66">
        <v>15</v>
      </c>
      <c r="C66">
        <v>2</v>
      </c>
      <c r="D66">
        <v>0</v>
      </c>
      <c r="E66" t="s">
        <v>203</v>
      </c>
      <c r="F66">
        <v>2024</v>
      </c>
      <c r="G66" t="s">
        <v>8</v>
      </c>
      <c r="H66" t="s">
        <v>20</v>
      </c>
      <c r="I66" t="s">
        <v>12</v>
      </c>
      <c r="J66" t="s">
        <v>46</v>
      </c>
      <c r="K66" t="s">
        <v>11</v>
      </c>
      <c r="L66" t="s">
        <v>93</v>
      </c>
      <c r="M66">
        <v>9.7380583473599975E-3</v>
      </c>
    </row>
    <row r="67" spans="1:13" x14ac:dyDescent="0.25">
      <c r="A67">
        <v>1</v>
      </c>
      <c r="B67">
        <v>15</v>
      </c>
      <c r="C67">
        <v>2</v>
      </c>
      <c r="D67">
        <v>0</v>
      </c>
      <c r="E67" t="s">
        <v>204</v>
      </c>
      <c r="F67">
        <v>2024</v>
      </c>
      <c r="G67" t="s">
        <v>8</v>
      </c>
      <c r="H67" t="s">
        <v>20</v>
      </c>
      <c r="I67" t="s">
        <v>12</v>
      </c>
      <c r="J67" t="s">
        <v>46</v>
      </c>
      <c r="K67" t="s">
        <v>233</v>
      </c>
      <c r="L67" t="s">
        <v>94</v>
      </c>
      <c r="M67">
        <v>4.559473227E-2</v>
      </c>
    </row>
    <row r="68" spans="1:13" x14ac:dyDescent="0.25">
      <c r="A68">
        <v>1</v>
      </c>
      <c r="B68">
        <v>15</v>
      </c>
      <c r="C68">
        <v>2</v>
      </c>
      <c r="D68">
        <v>0</v>
      </c>
      <c r="E68" t="s">
        <v>205</v>
      </c>
      <c r="F68">
        <v>2024</v>
      </c>
      <c r="G68" t="s">
        <v>8</v>
      </c>
      <c r="H68" t="s">
        <v>20</v>
      </c>
      <c r="I68" t="s">
        <v>12</v>
      </c>
      <c r="J68" t="s">
        <v>46</v>
      </c>
      <c r="K68" t="s">
        <v>17</v>
      </c>
      <c r="L68" t="s">
        <v>95</v>
      </c>
      <c r="M68">
        <v>0.27894248424117535</v>
      </c>
    </row>
    <row r="69" spans="1:13" x14ac:dyDescent="0.25">
      <c r="A69">
        <v>1</v>
      </c>
      <c r="B69">
        <v>15</v>
      </c>
      <c r="C69">
        <v>2</v>
      </c>
      <c r="D69">
        <v>0</v>
      </c>
      <c r="E69" t="s">
        <v>206</v>
      </c>
      <c r="F69">
        <v>2024</v>
      </c>
      <c r="G69" t="s">
        <v>8</v>
      </c>
      <c r="H69" t="s">
        <v>20</v>
      </c>
      <c r="I69" t="s">
        <v>12</v>
      </c>
      <c r="J69" t="s">
        <v>46</v>
      </c>
      <c r="K69" t="s">
        <v>17</v>
      </c>
      <c r="L69" t="s">
        <v>96</v>
      </c>
      <c r="M69">
        <v>1.60008408E-6</v>
      </c>
    </row>
    <row r="70" spans="1:13" x14ac:dyDescent="0.25">
      <c r="A70">
        <v>1</v>
      </c>
      <c r="B70">
        <v>15</v>
      </c>
      <c r="C70">
        <v>2</v>
      </c>
      <c r="D70">
        <v>0</v>
      </c>
      <c r="E70" t="s">
        <v>207</v>
      </c>
      <c r="F70">
        <v>2024</v>
      </c>
      <c r="G70" t="s">
        <v>8</v>
      </c>
      <c r="H70" t="s">
        <v>20</v>
      </c>
      <c r="I70" t="s">
        <v>12</v>
      </c>
      <c r="J70" t="s">
        <v>46</v>
      </c>
      <c r="K70" t="s">
        <v>17</v>
      </c>
      <c r="L70" t="s">
        <v>97</v>
      </c>
      <c r="M70">
        <v>3.5039081368651907E-2</v>
      </c>
    </row>
    <row r="71" spans="1:13" x14ac:dyDescent="0.25">
      <c r="A71">
        <v>1</v>
      </c>
      <c r="B71">
        <v>15</v>
      </c>
      <c r="C71">
        <v>2</v>
      </c>
      <c r="D71">
        <v>0</v>
      </c>
      <c r="E71" t="s">
        <v>208</v>
      </c>
      <c r="F71">
        <v>2024</v>
      </c>
      <c r="G71" t="s">
        <v>8</v>
      </c>
      <c r="H71" t="s">
        <v>20</v>
      </c>
      <c r="I71" t="s">
        <v>12</v>
      </c>
      <c r="J71" t="s">
        <v>46</v>
      </c>
      <c r="K71" t="s">
        <v>17</v>
      </c>
      <c r="L71" t="s">
        <v>98</v>
      </c>
      <c r="M71">
        <v>7.5176147360000002E-4</v>
      </c>
    </row>
    <row r="72" spans="1:13" x14ac:dyDescent="0.25">
      <c r="A72">
        <v>1</v>
      </c>
      <c r="B72">
        <v>15</v>
      </c>
      <c r="C72">
        <v>2</v>
      </c>
      <c r="D72">
        <v>0</v>
      </c>
      <c r="E72" t="s">
        <v>209</v>
      </c>
      <c r="F72">
        <v>2024</v>
      </c>
      <c r="G72" t="s">
        <v>8</v>
      </c>
      <c r="H72" t="s">
        <v>20</v>
      </c>
      <c r="I72" t="s">
        <v>12</v>
      </c>
      <c r="J72" t="s">
        <v>46</v>
      </c>
      <c r="K72" t="s">
        <v>17</v>
      </c>
      <c r="L72" t="s">
        <v>99</v>
      </c>
      <c r="M72">
        <v>2.2132461600000002E-5</v>
      </c>
    </row>
    <row r="73" spans="1:13" x14ac:dyDescent="0.25">
      <c r="A73">
        <v>1</v>
      </c>
      <c r="B73">
        <v>15</v>
      </c>
      <c r="C73">
        <v>2</v>
      </c>
      <c r="D73">
        <v>0</v>
      </c>
      <c r="E73" t="s">
        <v>210</v>
      </c>
      <c r="F73">
        <v>2024</v>
      </c>
      <c r="G73" t="s">
        <v>8</v>
      </c>
      <c r="H73" t="s">
        <v>20</v>
      </c>
      <c r="I73" t="s">
        <v>12</v>
      </c>
      <c r="J73" t="s">
        <v>46</v>
      </c>
      <c r="K73" t="s">
        <v>18</v>
      </c>
      <c r="L73" t="s">
        <v>101</v>
      </c>
      <c r="M73">
        <v>0.13066681306720002</v>
      </c>
    </row>
    <row r="74" spans="1:13" x14ac:dyDescent="0.25">
      <c r="A74">
        <v>1</v>
      </c>
      <c r="B74">
        <v>15</v>
      </c>
      <c r="C74">
        <v>2</v>
      </c>
      <c r="D74">
        <v>0</v>
      </c>
      <c r="E74" t="s">
        <v>211</v>
      </c>
      <c r="F74">
        <v>2024</v>
      </c>
      <c r="G74" t="s">
        <v>8</v>
      </c>
      <c r="H74" t="s">
        <v>20</v>
      </c>
      <c r="I74" t="s">
        <v>12</v>
      </c>
      <c r="J74" t="s">
        <v>46</v>
      </c>
      <c r="K74" t="s">
        <v>18</v>
      </c>
      <c r="L74" t="s">
        <v>102</v>
      </c>
      <c r="M74">
        <v>6.6520670530000006E-2</v>
      </c>
    </row>
    <row r="75" spans="1:13" x14ac:dyDescent="0.25">
      <c r="A75">
        <v>1</v>
      </c>
      <c r="B75">
        <v>15</v>
      </c>
      <c r="C75">
        <v>2</v>
      </c>
      <c r="D75">
        <v>0</v>
      </c>
      <c r="E75" t="s">
        <v>212</v>
      </c>
      <c r="F75">
        <v>2024</v>
      </c>
      <c r="G75" t="s">
        <v>8</v>
      </c>
      <c r="H75" t="s">
        <v>20</v>
      </c>
      <c r="I75" t="s">
        <v>12</v>
      </c>
      <c r="J75" t="s">
        <v>46</v>
      </c>
      <c r="K75" t="s">
        <v>18</v>
      </c>
      <c r="L75" t="s">
        <v>103</v>
      </c>
      <c r="M75">
        <v>0.3117566399594251</v>
      </c>
    </row>
    <row r="76" spans="1:13" x14ac:dyDescent="0.25">
      <c r="A76">
        <v>1</v>
      </c>
      <c r="B76">
        <v>15</v>
      </c>
      <c r="C76">
        <v>2</v>
      </c>
      <c r="D76">
        <v>0</v>
      </c>
      <c r="E76" t="s">
        <v>213</v>
      </c>
      <c r="F76">
        <v>2024</v>
      </c>
      <c r="G76" t="s">
        <v>8</v>
      </c>
      <c r="H76" t="s">
        <v>20</v>
      </c>
      <c r="I76" t="s">
        <v>12</v>
      </c>
      <c r="J76" t="s">
        <v>46</v>
      </c>
      <c r="K76" t="s">
        <v>18</v>
      </c>
      <c r="L76" t="s">
        <v>104</v>
      </c>
      <c r="M76">
        <v>1.6009696E-2</v>
      </c>
    </row>
    <row r="77" spans="1:13" x14ac:dyDescent="0.25">
      <c r="A77">
        <v>1</v>
      </c>
      <c r="B77">
        <v>15</v>
      </c>
      <c r="C77">
        <v>2</v>
      </c>
      <c r="D77">
        <v>0</v>
      </c>
      <c r="E77" t="s">
        <v>215</v>
      </c>
      <c r="F77">
        <v>2024</v>
      </c>
      <c r="G77" t="s">
        <v>8</v>
      </c>
      <c r="H77" t="s">
        <v>20</v>
      </c>
      <c r="I77" t="s">
        <v>12</v>
      </c>
      <c r="J77" t="s">
        <v>46</v>
      </c>
      <c r="K77" t="s">
        <v>19</v>
      </c>
      <c r="L77" t="s">
        <v>106</v>
      </c>
      <c r="M77">
        <v>0.45693322473323411</v>
      </c>
    </row>
    <row r="78" spans="1:13" x14ac:dyDescent="0.25">
      <c r="A78">
        <v>1</v>
      </c>
      <c r="B78">
        <v>15</v>
      </c>
      <c r="C78">
        <v>2</v>
      </c>
      <c r="D78">
        <v>0</v>
      </c>
      <c r="E78" t="s">
        <v>216</v>
      </c>
      <c r="F78">
        <v>2024</v>
      </c>
      <c r="G78" t="s">
        <v>8</v>
      </c>
      <c r="H78" t="s">
        <v>20</v>
      </c>
      <c r="I78" t="s">
        <v>12</v>
      </c>
      <c r="J78" t="s">
        <v>46</v>
      </c>
      <c r="K78" t="s">
        <v>19</v>
      </c>
      <c r="L78" t="s">
        <v>107</v>
      </c>
      <c r="M78">
        <v>0.10391393804</v>
      </c>
    </row>
    <row r="79" spans="1:13" x14ac:dyDescent="0.25">
      <c r="A79">
        <v>1</v>
      </c>
      <c r="B79">
        <v>15</v>
      </c>
      <c r="C79">
        <v>2</v>
      </c>
      <c r="D79">
        <v>0</v>
      </c>
      <c r="E79" t="s">
        <v>217</v>
      </c>
      <c r="F79">
        <v>2024</v>
      </c>
      <c r="G79" t="s">
        <v>8</v>
      </c>
      <c r="H79" t="s">
        <v>20</v>
      </c>
      <c r="I79" t="s">
        <v>12</v>
      </c>
      <c r="J79" t="s">
        <v>46</v>
      </c>
      <c r="K79" t="s">
        <v>19</v>
      </c>
      <c r="L79" t="s">
        <v>108</v>
      </c>
      <c r="M79">
        <v>2.4828783288158861E-2</v>
      </c>
    </row>
    <row r="80" spans="1:13" x14ac:dyDescent="0.25">
      <c r="A80">
        <v>1</v>
      </c>
      <c r="B80">
        <v>15</v>
      </c>
      <c r="C80">
        <v>2</v>
      </c>
      <c r="D80">
        <v>0</v>
      </c>
      <c r="E80" t="s">
        <v>218</v>
      </c>
      <c r="F80">
        <v>2024</v>
      </c>
      <c r="G80" t="s">
        <v>8</v>
      </c>
      <c r="H80" t="s">
        <v>20</v>
      </c>
      <c r="I80" t="s">
        <v>12</v>
      </c>
      <c r="J80" t="s">
        <v>46</v>
      </c>
      <c r="K80" t="s">
        <v>19</v>
      </c>
      <c r="L80" t="s">
        <v>109</v>
      </c>
      <c r="M80">
        <v>2.0565298399999998E-2</v>
      </c>
    </row>
    <row r="81" spans="1:13" x14ac:dyDescent="0.25">
      <c r="A81">
        <v>1</v>
      </c>
      <c r="B81">
        <v>15</v>
      </c>
      <c r="C81">
        <v>2</v>
      </c>
      <c r="D81">
        <v>1</v>
      </c>
      <c r="E81" t="s">
        <v>180</v>
      </c>
      <c r="F81">
        <v>2024</v>
      </c>
      <c r="G81" t="s">
        <v>8</v>
      </c>
      <c r="H81" t="s">
        <v>20</v>
      </c>
      <c r="I81" t="s">
        <v>10</v>
      </c>
      <c r="J81" t="s">
        <v>44</v>
      </c>
      <c r="K81" t="s">
        <v>229</v>
      </c>
      <c r="L81" t="s">
        <v>70</v>
      </c>
      <c r="M81">
        <v>3.7219113551139999E-3</v>
      </c>
    </row>
    <row r="82" spans="1:13" x14ac:dyDescent="0.25">
      <c r="A82">
        <v>1</v>
      </c>
      <c r="B82">
        <v>15</v>
      </c>
      <c r="C82">
        <v>2</v>
      </c>
      <c r="D82">
        <v>1</v>
      </c>
      <c r="E82" t="s">
        <v>181</v>
      </c>
      <c r="F82">
        <v>2024</v>
      </c>
      <c r="G82" t="s">
        <v>8</v>
      </c>
      <c r="H82" t="s">
        <v>20</v>
      </c>
      <c r="I82" t="s">
        <v>10</v>
      </c>
      <c r="J82" t="s">
        <v>44</v>
      </c>
      <c r="K82" t="s">
        <v>230</v>
      </c>
      <c r="L82" t="s">
        <v>71</v>
      </c>
      <c r="M82">
        <v>4.1807518694746007E-3</v>
      </c>
    </row>
    <row r="83" spans="1:13" x14ac:dyDescent="0.25">
      <c r="A83">
        <v>1</v>
      </c>
      <c r="B83">
        <v>15</v>
      </c>
      <c r="C83">
        <v>2</v>
      </c>
      <c r="D83">
        <v>1</v>
      </c>
      <c r="E83" t="s">
        <v>182</v>
      </c>
      <c r="F83">
        <v>2024</v>
      </c>
      <c r="G83" t="s">
        <v>8</v>
      </c>
      <c r="H83" t="s">
        <v>20</v>
      </c>
      <c r="I83" t="s">
        <v>10</v>
      </c>
      <c r="J83" t="s">
        <v>44</v>
      </c>
      <c r="K83" t="s">
        <v>14</v>
      </c>
      <c r="L83" t="s">
        <v>72</v>
      </c>
      <c r="M83">
        <v>7.2916238283600009E-3</v>
      </c>
    </row>
    <row r="84" spans="1:13" x14ac:dyDescent="0.25">
      <c r="A84">
        <v>1</v>
      </c>
      <c r="B84">
        <v>15</v>
      </c>
      <c r="C84">
        <v>2</v>
      </c>
      <c r="D84">
        <v>1</v>
      </c>
      <c r="E84" t="s">
        <v>183</v>
      </c>
      <c r="F84">
        <v>2024</v>
      </c>
      <c r="G84" t="s">
        <v>8</v>
      </c>
      <c r="H84" t="s">
        <v>20</v>
      </c>
      <c r="I84" t="s">
        <v>10</v>
      </c>
      <c r="J84" t="s">
        <v>44</v>
      </c>
      <c r="K84" t="s">
        <v>14</v>
      </c>
      <c r="L84" t="s">
        <v>73</v>
      </c>
      <c r="M84">
        <v>7.9328712999999995E-2</v>
      </c>
    </row>
    <row r="85" spans="1:13" x14ac:dyDescent="0.25">
      <c r="A85">
        <v>1</v>
      </c>
      <c r="B85">
        <v>15</v>
      </c>
      <c r="C85">
        <v>2</v>
      </c>
      <c r="D85">
        <v>1</v>
      </c>
      <c r="E85" t="s">
        <v>184</v>
      </c>
      <c r="F85">
        <v>2024</v>
      </c>
      <c r="G85" t="s">
        <v>8</v>
      </c>
      <c r="H85" t="s">
        <v>20</v>
      </c>
      <c r="I85" t="s">
        <v>10</v>
      </c>
      <c r="J85" t="s">
        <v>44</v>
      </c>
      <c r="K85" t="s">
        <v>14</v>
      </c>
      <c r="L85" t="s">
        <v>74</v>
      </c>
      <c r="M85">
        <v>5.5716783999999998E-2</v>
      </c>
    </row>
    <row r="86" spans="1:13" x14ac:dyDescent="0.25">
      <c r="A86">
        <v>1</v>
      </c>
      <c r="B86">
        <v>15</v>
      </c>
      <c r="C86">
        <v>2</v>
      </c>
      <c r="D86">
        <v>1</v>
      </c>
      <c r="E86" t="s">
        <v>185</v>
      </c>
      <c r="F86">
        <v>2024</v>
      </c>
      <c r="G86" t="s">
        <v>8</v>
      </c>
      <c r="H86" t="s">
        <v>20</v>
      </c>
      <c r="I86" t="s">
        <v>10</v>
      </c>
      <c r="J86" t="s">
        <v>44</v>
      </c>
      <c r="K86" t="s">
        <v>231</v>
      </c>
      <c r="L86" t="s">
        <v>75</v>
      </c>
      <c r="M86">
        <v>6.9558473999999995E-2</v>
      </c>
    </row>
    <row r="87" spans="1:13" x14ac:dyDescent="0.25">
      <c r="A87">
        <v>1</v>
      </c>
      <c r="B87">
        <v>15</v>
      </c>
      <c r="C87">
        <v>2</v>
      </c>
      <c r="D87">
        <v>1</v>
      </c>
      <c r="E87" t="s">
        <v>219</v>
      </c>
      <c r="F87">
        <v>2024</v>
      </c>
      <c r="G87" t="s">
        <v>8</v>
      </c>
      <c r="H87" t="s">
        <v>20</v>
      </c>
      <c r="I87" t="s">
        <v>10</v>
      </c>
      <c r="J87" t="s">
        <v>45</v>
      </c>
      <c r="K87" t="s">
        <v>11</v>
      </c>
      <c r="L87" t="s">
        <v>110</v>
      </c>
      <c r="M87">
        <v>5.6828750000000004E-3</v>
      </c>
    </row>
    <row r="88" spans="1:13" x14ac:dyDescent="0.25">
      <c r="A88">
        <v>1</v>
      </c>
      <c r="B88">
        <v>15</v>
      </c>
      <c r="C88">
        <v>2</v>
      </c>
      <c r="D88">
        <v>1</v>
      </c>
      <c r="E88" t="s">
        <v>186</v>
      </c>
      <c r="F88">
        <v>2024</v>
      </c>
      <c r="G88" t="s">
        <v>8</v>
      </c>
      <c r="H88" t="s">
        <v>20</v>
      </c>
      <c r="I88" t="s">
        <v>10</v>
      </c>
      <c r="J88" t="s">
        <v>45</v>
      </c>
      <c r="K88" t="s">
        <v>11</v>
      </c>
      <c r="L88" t="s">
        <v>76</v>
      </c>
      <c r="M88">
        <v>2.6165828685783495E-3</v>
      </c>
    </row>
    <row r="89" spans="1:13" x14ac:dyDescent="0.25">
      <c r="A89">
        <v>1</v>
      </c>
      <c r="B89">
        <v>15</v>
      </c>
      <c r="C89">
        <v>2</v>
      </c>
      <c r="D89">
        <v>1</v>
      </c>
      <c r="E89" t="s">
        <v>187</v>
      </c>
      <c r="F89">
        <v>2024</v>
      </c>
      <c r="G89" t="s">
        <v>8</v>
      </c>
      <c r="H89" t="s">
        <v>20</v>
      </c>
      <c r="I89" t="s">
        <v>10</v>
      </c>
      <c r="J89" t="s">
        <v>45</v>
      </c>
      <c r="K89" t="s">
        <v>11</v>
      </c>
      <c r="L89" t="s">
        <v>77</v>
      </c>
      <c r="M89">
        <v>4.3000000000000003E-6</v>
      </c>
    </row>
    <row r="90" spans="1:13" x14ac:dyDescent="0.25">
      <c r="A90">
        <v>1</v>
      </c>
      <c r="B90">
        <v>15</v>
      </c>
      <c r="C90">
        <v>2</v>
      </c>
      <c r="D90">
        <v>1</v>
      </c>
      <c r="E90" t="s">
        <v>188</v>
      </c>
      <c r="F90">
        <v>2024</v>
      </c>
      <c r="G90" t="s">
        <v>8</v>
      </c>
      <c r="H90" t="s">
        <v>20</v>
      </c>
      <c r="I90" t="s">
        <v>10</v>
      </c>
      <c r="J90" t="s">
        <v>45</v>
      </c>
      <c r="K90" t="s">
        <v>11</v>
      </c>
      <c r="L90" t="s">
        <v>78</v>
      </c>
      <c r="M90">
        <v>7.7786169000000002E-3</v>
      </c>
    </row>
    <row r="91" spans="1:13" x14ac:dyDescent="0.25">
      <c r="A91">
        <v>1</v>
      </c>
      <c r="B91">
        <v>15</v>
      </c>
      <c r="C91">
        <v>2</v>
      </c>
      <c r="D91">
        <v>1</v>
      </c>
      <c r="E91" t="s">
        <v>189</v>
      </c>
      <c r="F91">
        <v>2024</v>
      </c>
      <c r="G91" t="s">
        <v>8</v>
      </c>
      <c r="H91" t="s">
        <v>20</v>
      </c>
      <c r="I91" t="s">
        <v>10</v>
      </c>
      <c r="J91" t="s">
        <v>45</v>
      </c>
      <c r="K91" t="s">
        <v>11</v>
      </c>
      <c r="L91" t="s">
        <v>79</v>
      </c>
      <c r="M91">
        <v>3.5513354100000001E-6</v>
      </c>
    </row>
    <row r="92" spans="1:13" x14ac:dyDescent="0.25">
      <c r="A92">
        <v>1</v>
      </c>
      <c r="B92">
        <v>15</v>
      </c>
      <c r="C92">
        <v>2</v>
      </c>
      <c r="D92">
        <v>1</v>
      </c>
      <c r="E92" t="s">
        <v>190</v>
      </c>
      <c r="F92">
        <v>2024</v>
      </c>
      <c r="G92" t="s">
        <v>8</v>
      </c>
      <c r="H92" t="s">
        <v>20</v>
      </c>
      <c r="I92" t="s">
        <v>10</v>
      </c>
      <c r="J92" t="s">
        <v>45</v>
      </c>
      <c r="K92" t="s">
        <v>11</v>
      </c>
      <c r="L92" t="s">
        <v>80</v>
      </c>
      <c r="M92">
        <v>0.7356615923345029</v>
      </c>
    </row>
    <row r="93" spans="1:13" x14ac:dyDescent="0.25">
      <c r="A93">
        <v>1</v>
      </c>
      <c r="B93">
        <v>15</v>
      </c>
      <c r="C93">
        <v>2</v>
      </c>
      <c r="D93">
        <v>1</v>
      </c>
      <c r="E93" t="s">
        <v>191</v>
      </c>
      <c r="F93">
        <v>2024</v>
      </c>
      <c r="G93" t="s">
        <v>8</v>
      </c>
      <c r="H93" t="s">
        <v>20</v>
      </c>
      <c r="I93" t="s">
        <v>10</v>
      </c>
      <c r="J93" t="s">
        <v>45</v>
      </c>
      <c r="K93" t="s">
        <v>11</v>
      </c>
      <c r="L93" t="s">
        <v>81</v>
      </c>
      <c r="M93">
        <v>8.2326538000000005E-2</v>
      </c>
    </row>
    <row r="94" spans="1:13" x14ac:dyDescent="0.25">
      <c r="A94">
        <v>1</v>
      </c>
      <c r="B94">
        <v>15</v>
      </c>
      <c r="C94">
        <v>2</v>
      </c>
      <c r="D94">
        <v>1</v>
      </c>
      <c r="E94" t="s">
        <v>192</v>
      </c>
      <c r="F94">
        <v>2024</v>
      </c>
      <c r="G94" t="s">
        <v>8</v>
      </c>
      <c r="H94" t="s">
        <v>20</v>
      </c>
      <c r="I94" t="s">
        <v>10</v>
      </c>
      <c r="J94" t="s">
        <v>45</v>
      </c>
      <c r="K94" t="s">
        <v>232</v>
      </c>
      <c r="L94" t="s">
        <v>82</v>
      </c>
      <c r="M94">
        <v>9.5801703399999989E-6</v>
      </c>
    </row>
    <row r="95" spans="1:13" x14ac:dyDescent="0.25">
      <c r="A95">
        <v>1</v>
      </c>
      <c r="B95">
        <v>15</v>
      </c>
      <c r="C95">
        <v>2</v>
      </c>
      <c r="D95">
        <v>1</v>
      </c>
      <c r="E95" t="s">
        <v>194</v>
      </c>
      <c r="F95">
        <v>2024</v>
      </c>
      <c r="G95" t="s">
        <v>8</v>
      </c>
      <c r="H95" t="s">
        <v>20</v>
      </c>
      <c r="I95" t="s">
        <v>10</v>
      </c>
      <c r="J95" t="s">
        <v>45</v>
      </c>
      <c r="K95" t="s">
        <v>232</v>
      </c>
      <c r="L95" t="s">
        <v>84</v>
      </c>
      <c r="M95">
        <v>9.1984959999999991E-6</v>
      </c>
    </row>
    <row r="96" spans="1:13" x14ac:dyDescent="0.25">
      <c r="A96">
        <v>1</v>
      </c>
      <c r="B96">
        <v>15</v>
      </c>
      <c r="C96">
        <v>2</v>
      </c>
      <c r="D96">
        <v>1</v>
      </c>
      <c r="E96" t="s">
        <v>195</v>
      </c>
      <c r="F96">
        <v>2024</v>
      </c>
      <c r="G96" t="s">
        <v>8</v>
      </c>
      <c r="H96" t="s">
        <v>20</v>
      </c>
      <c r="I96" t="s">
        <v>10</v>
      </c>
      <c r="J96" t="s">
        <v>45</v>
      </c>
      <c r="K96" t="s">
        <v>13</v>
      </c>
      <c r="L96" t="s">
        <v>85</v>
      </c>
      <c r="M96">
        <v>1.09001174</v>
      </c>
    </row>
    <row r="97" spans="1:13" x14ac:dyDescent="0.25">
      <c r="A97">
        <v>1</v>
      </c>
      <c r="B97">
        <v>15</v>
      </c>
      <c r="C97">
        <v>2</v>
      </c>
      <c r="D97">
        <v>1</v>
      </c>
      <c r="E97" t="s">
        <v>196</v>
      </c>
      <c r="F97">
        <v>2024</v>
      </c>
      <c r="G97" t="s">
        <v>8</v>
      </c>
      <c r="H97" t="s">
        <v>20</v>
      </c>
      <c r="I97" t="s">
        <v>10</v>
      </c>
      <c r="J97" t="s">
        <v>45</v>
      </c>
      <c r="K97" t="s">
        <v>13</v>
      </c>
      <c r="L97" t="s">
        <v>86</v>
      </c>
      <c r="M97">
        <v>9.4050000000000006E-6</v>
      </c>
    </row>
    <row r="98" spans="1:13" x14ac:dyDescent="0.25">
      <c r="A98">
        <v>1</v>
      </c>
      <c r="B98">
        <v>15</v>
      </c>
      <c r="C98">
        <v>2</v>
      </c>
      <c r="D98">
        <v>1</v>
      </c>
      <c r="E98" t="s">
        <v>197</v>
      </c>
      <c r="F98">
        <v>2024</v>
      </c>
      <c r="G98" t="s">
        <v>8</v>
      </c>
      <c r="H98" t="s">
        <v>20</v>
      </c>
      <c r="I98" t="s">
        <v>10</v>
      </c>
      <c r="J98" t="s">
        <v>45</v>
      </c>
      <c r="K98" t="s">
        <v>15</v>
      </c>
      <c r="L98" t="s">
        <v>87</v>
      </c>
      <c r="M98">
        <v>3.5186325677908206E-2</v>
      </c>
    </row>
    <row r="99" spans="1:13" x14ac:dyDescent="0.25">
      <c r="A99">
        <v>1</v>
      </c>
      <c r="B99">
        <v>15</v>
      </c>
      <c r="C99">
        <v>2</v>
      </c>
      <c r="D99">
        <v>1</v>
      </c>
      <c r="E99" t="s">
        <v>198</v>
      </c>
      <c r="F99">
        <v>2024</v>
      </c>
      <c r="G99" t="s">
        <v>8</v>
      </c>
      <c r="H99" t="s">
        <v>20</v>
      </c>
      <c r="I99" t="s">
        <v>10</v>
      </c>
      <c r="J99" t="s">
        <v>45</v>
      </c>
      <c r="K99" t="s">
        <v>16</v>
      </c>
      <c r="L99" t="s">
        <v>88</v>
      </c>
      <c r="M99">
        <v>1.920525E-3</v>
      </c>
    </row>
    <row r="100" spans="1:13" x14ac:dyDescent="0.25">
      <c r="A100">
        <v>1</v>
      </c>
      <c r="B100">
        <v>15</v>
      </c>
      <c r="C100">
        <v>2</v>
      </c>
      <c r="D100">
        <v>1</v>
      </c>
      <c r="E100" t="s">
        <v>199</v>
      </c>
      <c r="F100">
        <v>2024</v>
      </c>
      <c r="G100" t="s">
        <v>8</v>
      </c>
      <c r="H100" t="s">
        <v>20</v>
      </c>
      <c r="I100" t="s">
        <v>10</v>
      </c>
      <c r="J100" t="s">
        <v>45</v>
      </c>
      <c r="K100" t="s">
        <v>16</v>
      </c>
      <c r="L100" t="s">
        <v>89</v>
      </c>
      <c r="M100">
        <v>1.21660204E-2</v>
      </c>
    </row>
    <row r="101" spans="1:13" x14ac:dyDescent="0.25">
      <c r="A101">
        <v>1</v>
      </c>
      <c r="B101">
        <v>15</v>
      </c>
      <c r="C101">
        <v>2</v>
      </c>
      <c r="D101">
        <v>1</v>
      </c>
      <c r="E101" t="s">
        <v>200</v>
      </c>
      <c r="F101">
        <v>2024</v>
      </c>
      <c r="G101" t="s">
        <v>8</v>
      </c>
      <c r="H101" t="s">
        <v>20</v>
      </c>
      <c r="I101" t="s">
        <v>10</v>
      </c>
      <c r="J101" t="s">
        <v>45</v>
      </c>
      <c r="K101" t="s">
        <v>16</v>
      </c>
      <c r="L101" t="s">
        <v>90</v>
      </c>
      <c r="M101">
        <v>1.7014365337523001</v>
      </c>
    </row>
    <row r="102" spans="1:13" x14ac:dyDescent="0.25">
      <c r="A102">
        <v>1</v>
      </c>
      <c r="B102">
        <v>15</v>
      </c>
      <c r="C102">
        <v>2</v>
      </c>
      <c r="D102">
        <v>1</v>
      </c>
      <c r="E102" t="s">
        <v>201</v>
      </c>
      <c r="F102">
        <v>2024</v>
      </c>
      <c r="G102" t="s">
        <v>8</v>
      </c>
      <c r="H102" t="s">
        <v>20</v>
      </c>
      <c r="I102" t="s">
        <v>10</v>
      </c>
      <c r="J102" t="s">
        <v>45</v>
      </c>
      <c r="K102" t="s">
        <v>16</v>
      </c>
      <c r="L102" t="s">
        <v>91</v>
      </c>
      <c r="M102">
        <v>0.13998097300000001</v>
      </c>
    </row>
    <row r="103" spans="1:13" x14ac:dyDescent="0.25">
      <c r="A103">
        <v>1</v>
      </c>
      <c r="B103">
        <v>15</v>
      </c>
      <c r="C103">
        <v>2</v>
      </c>
      <c r="D103">
        <v>1</v>
      </c>
      <c r="E103" t="s">
        <v>202</v>
      </c>
      <c r="F103">
        <v>2024</v>
      </c>
      <c r="G103" t="s">
        <v>8</v>
      </c>
      <c r="H103" t="s">
        <v>20</v>
      </c>
      <c r="I103" t="s">
        <v>10</v>
      </c>
      <c r="J103" t="s">
        <v>45</v>
      </c>
      <c r="K103" t="s">
        <v>16</v>
      </c>
      <c r="L103" t="s">
        <v>92</v>
      </c>
      <c r="M103">
        <v>0.83934184999999983</v>
      </c>
    </row>
    <row r="104" spans="1:13" x14ac:dyDescent="0.25">
      <c r="A104">
        <v>1</v>
      </c>
      <c r="B104">
        <v>15</v>
      </c>
      <c r="C104">
        <v>2</v>
      </c>
      <c r="D104">
        <v>1</v>
      </c>
      <c r="E104" t="s">
        <v>220</v>
      </c>
      <c r="F104">
        <v>2024</v>
      </c>
      <c r="G104" t="s">
        <v>8</v>
      </c>
      <c r="H104" t="s">
        <v>20</v>
      </c>
      <c r="I104" t="s">
        <v>10</v>
      </c>
      <c r="J104" t="s">
        <v>45</v>
      </c>
      <c r="K104" t="s">
        <v>24</v>
      </c>
      <c r="L104" t="s">
        <v>112</v>
      </c>
      <c r="M104">
        <v>1.6200000000000001E-5</v>
      </c>
    </row>
    <row r="105" spans="1:13" x14ac:dyDescent="0.25">
      <c r="A105">
        <v>1</v>
      </c>
      <c r="B105">
        <v>15</v>
      </c>
      <c r="C105">
        <v>2</v>
      </c>
      <c r="D105">
        <v>1</v>
      </c>
      <c r="E105" t="s">
        <v>203</v>
      </c>
      <c r="F105">
        <v>2024</v>
      </c>
      <c r="G105" t="s">
        <v>8</v>
      </c>
      <c r="H105" t="s">
        <v>20</v>
      </c>
      <c r="I105" t="s">
        <v>10</v>
      </c>
      <c r="J105" t="s">
        <v>46</v>
      </c>
      <c r="K105" t="s">
        <v>11</v>
      </c>
      <c r="L105" t="s">
        <v>93</v>
      </c>
      <c r="M105">
        <v>7.0058125044129602E-2</v>
      </c>
    </row>
    <row r="106" spans="1:13" x14ac:dyDescent="0.25">
      <c r="A106">
        <v>1</v>
      </c>
      <c r="B106">
        <v>15</v>
      </c>
      <c r="C106">
        <v>2</v>
      </c>
      <c r="D106">
        <v>1</v>
      </c>
      <c r="E106" t="s">
        <v>204</v>
      </c>
      <c r="F106">
        <v>2024</v>
      </c>
      <c r="G106" t="s">
        <v>8</v>
      </c>
      <c r="H106" t="s">
        <v>20</v>
      </c>
      <c r="I106" t="s">
        <v>10</v>
      </c>
      <c r="J106" t="s">
        <v>46</v>
      </c>
      <c r="K106" t="s">
        <v>233</v>
      </c>
      <c r="L106" t="s">
        <v>94</v>
      </c>
      <c r="M106">
        <v>1.0952055808500256</v>
      </c>
    </row>
    <row r="107" spans="1:13" x14ac:dyDescent="0.25">
      <c r="A107">
        <v>1</v>
      </c>
      <c r="B107">
        <v>15</v>
      </c>
      <c r="C107">
        <v>2</v>
      </c>
      <c r="D107">
        <v>1</v>
      </c>
      <c r="E107" t="s">
        <v>205</v>
      </c>
      <c r="F107">
        <v>2024</v>
      </c>
      <c r="G107" t="s">
        <v>8</v>
      </c>
      <c r="H107" t="s">
        <v>20</v>
      </c>
      <c r="I107" t="s">
        <v>10</v>
      </c>
      <c r="J107" t="s">
        <v>46</v>
      </c>
      <c r="K107" t="s">
        <v>17</v>
      </c>
      <c r="L107" t="s">
        <v>95</v>
      </c>
      <c r="M107">
        <v>14.674319085904337</v>
      </c>
    </row>
    <row r="108" spans="1:13" x14ac:dyDescent="0.25">
      <c r="A108">
        <v>1</v>
      </c>
      <c r="B108">
        <v>15</v>
      </c>
      <c r="C108">
        <v>2</v>
      </c>
      <c r="D108">
        <v>1</v>
      </c>
      <c r="E108" t="s">
        <v>206</v>
      </c>
      <c r="F108">
        <v>2024</v>
      </c>
      <c r="G108" t="s">
        <v>8</v>
      </c>
      <c r="H108" t="s">
        <v>20</v>
      </c>
      <c r="I108" t="s">
        <v>10</v>
      </c>
      <c r="J108" t="s">
        <v>46</v>
      </c>
      <c r="K108" t="s">
        <v>17</v>
      </c>
      <c r="L108" t="s">
        <v>96</v>
      </c>
      <c r="M108">
        <v>3.749088E-7</v>
      </c>
    </row>
    <row r="109" spans="1:13" x14ac:dyDescent="0.25">
      <c r="A109">
        <v>1</v>
      </c>
      <c r="B109">
        <v>15</v>
      </c>
      <c r="C109">
        <v>2</v>
      </c>
      <c r="D109">
        <v>1</v>
      </c>
      <c r="E109" t="s">
        <v>207</v>
      </c>
      <c r="F109">
        <v>2024</v>
      </c>
      <c r="G109" t="s">
        <v>8</v>
      </c>
      <c r="H109" t="s">
        <v>20</v>
      </c>
      <c r="I109" t="s">
        <v>10</v>
      </c>
      <c r="J109" t="s">
        <v>46</v>
      </c>
      <c r="K109" t="s">
        <v>17</v>
      </c>
      <c r="L109" t="s">
        <v>97</v>
      </c>
      <c r="M109">
        <v>0.17426245055243134</v>
      </c>
    </row>
    <row r="110" spans="1:13" x14ac:dyDescent="0.25">
      <c r="A110">
        <v>1</v>
      </c>
      <c r="B110">
        <v>15</v>
      </c>
      <c r="C110">
        <v>2</v>
      </c>
      <c r="D110">
        <v>1</v>
      </c>
      <c r="E110" t="s">
        <v>208</v>
      </c>
      <c r="F110">
        <v>2024</v>
      </c>
      <c r="G110" t="s">
        <v>8</v>
      </c>
      <c r="H110" t="s">
        <v>20</v>
      </c>
      <c r="I110" t="s">
        <v>10</v>
      </c>
      <c r="J110" t="s">
        <v>46</v>
      </c>
      <c r="K110" t="s">
        <v>17</v>
      </c>
      <c r="L110" t="s">
        <v>98</v>
      </c>
      <c r="M110">
        <v>2.7627540717000001E-4</v>
      </c>
    </row>
    <row r="111" spans="1:13" x14ac:dyDescent="0.25">
      <c r="A111">
        <v>1</v>
      </c>
      <c r="B111">
        <v>15</v>
      </c>
      <c r="C111">
        <v>2</v>
      </c>
      <c r="D111">
        <v>1</v>
      </c>
      <c r="E111" t="s">
        <v>209</v>
      </c>
      <c r="F111">
        <v>2024</v>
      </c>
      <c r="G111" t="s">
        <v>8</v>
      </c>
      <c r="H111" t="s">
        <v>20</v>
      </c>
      <c r="I111" t="s">
        <v>10</v>
      </c>
      <c r="J111" t="s">
        <v>46</v>
      </c>
      <c r="K111" t="s">
        <v>17</v>
      </c>
      <c r="L111" t="s">
        <v>99</v>
      </c>
      <c r="M111">
        <v>2.2243679999999998E-6</v>
      </c>
    </row>
    <row r="112" spans="1:13" x14ac:dyDescent="0.25">
      <c r="A112">
        <v>1</v>
      </c>
      <c r="B112">
        <v>15</v>
      </c>
      <c r="C112">
        <v>2</v>
      </c>
      <c r="D112">
        <v>1</v>
      </c>
      <c r="E112" t="s">
        <v>210</v>
      </c>
      <c r="F112">
        <v>2024</v>
      </c>
      <c r="G112" t="s">
        <v>8</v>
      </c>
      <c r="H112" t="s">
        <v>20</v>
      </c>
      <c r="I112" t="s">
        <v>10</v>
      </c>
      <c r="J112" t="s">
        <v>46</v>
      </c>
      <c r="K112" t="s">
        <v>18</v>
      </c>
      <c r="L112" t="s">
        <v>101</v>
      </c>
      <c r="M112">
        <v>4.7139232211010409</v>
      </c>
    </row>
    <row r="113" spans="1:13" x14ac:dyDescent="0.25">
      <c r="A113">
        <v>1</v>
      </c>
      <c r="B113">
        <v>15</v>
      </c>
      <c r="C113">
        <v>2</v>
      </c>
      <c r="D113">
        <v>1</v>
      </c>
      <c r="E113" t="s">
        <v>211</v>
      </c>
      <c r="F113">
        <v>2024</v>
      </c>
      <c r="G113" t="s">
        <v>8</v>
      </c>
      <c r="H113" t="s">
        <v>20</v>
      </c>
      <c r="I113" t="s">
        <v>10</v>
      </c>
      <c r="J113" t="s">
        <v>46</v>
      </c>
      <c r="K113" t="s">
        <v>18</v>
      </c>
      <c r="L113" t="s">
        <v>102</v>
      </c>
      <c r="M113">
        <v>0.58116718121695354</v>
      </c>
    </row>
    <row r="114" spans="1:13" x14ac:dyDescent="0.25">
      <c r="A114">
        <v>1</v>
      </c>
      <c r="B114">
        <v>15</v>
      </c>
      <c r="C114">
        <v>2</v>
      </c>
      <c r="D114">
        <v>1</v>
      </c>
      <c r="E114" t="s">
        <v>212</v>
      </c>
      <c r="F114">
        <v>2024</v>
      </c>
      <c r="G114" t="s">
        <v>8</v>
      </c>
      <c r="H114" t="s">
        <v>20</v>
      </c>
      <c r="I114" t="s">
        <v>10</v>
      </c>
      <c r="J114" t="s">
        <v>46</v>
      </c>
      <c r="K114" t="s">
        <v>18</v>
      </c>
      <c r="L114" t="s">
        <v>103</v>
      </c>
      <c r="M114">
        <v>9.6826078229162764</v>
      </c>
    </row>
    <row r="115" spans="1:13" x14ac:dyDescent="0.25">
      <c r="A115">
        <v>1</v>
      </c>
      <c r="B115">
        <v>15</v>
      </c>
      <c r="C115">
        <v>2</v>
      </c>
      <c r="D115">
        <v>1</v>
      </c>
      <c r="E115" t="s">
        <v>213</v>
      </c>
      <c r="F115">
        <v>2024</v>
      </c>
      <c r="G115" t="s">
        <v>8</v>
      </c>
      <c r="H115" t="s">
        <v>20</v>
      </c>
      <c r="I115" t="s">
        <v>10</v>
      </c>
      <c r="J115" t="s">
        <v>46</v>
      </c>
      <c r="K115" t="s">
        <v>18</v>
      </c>
      <c r="L115" t="s">
        <v>104</v>
      </c>
      <c r="M115">
        <v>7.1670795999999995E-2</v>
      </c>
    </row>
    <row r="116" spans="1:13" x14ac:dyDescent="0.25">
      <c r="A116">
        <v>1</v>
      </c>
      <c r="B116">
        <v>15</v>
      </c>
      <c r="C116">
        <v>2</v>
      </c>
      <c r="D116">
        <v>1</v>
      </c>
      <c r="E116" t="s">
        <v>215</v>
      </c>
      <c r="F116">
        <v>2024</v>
      </c>
      <c r="G116" t="s">
        <v>8</v>
      </c>
      <c r="H116" t="s">
        <v>20</v>
      </c>
      <c r="I116" t="s">
        <v>10</v>
      </c>
      <c r="J116" t="s">
        <v>46</v>
      </c>
      <c r="K116" t="s">
        <v>19</v>
      </c>
      <c r="L116" t="s">
        <v>106</v>
      </c>
      <c r="M116">
        <v>10.549172433461703</v>
      </c>
    </row>
    <row r="117" spans="1:13" x14ac:dyDescent="0.25">
      <c r="A117">
        <v>1</v>
      </c>
      <c r="B117">
        <v>15</v>
      </c>
      <c r="C117">
        <v>2</v>
      </c>
      <c r="D117">
        <v>1</v>
      </c>
      <c r="E117" t="s">
        <v>216</v>
      </c>
      <c r="F117">
        <v>2024</v>
      </c>
      <c r="G117" t="s">
        <v>8</v>
      </c>
      <c r="H117" t="s">
        <v>20</v>
      </c>
      <c r="I117" t="s">
        <v>10</v>
      </c>
      <c r="J117" t="s">
        <v>46</v>
      </c>
      <c r="K117" t="s">
        <v>19</v>
      </c>
      <c r="L117" t="s">
        <v>107</v>
      </c>
      <c r="M117">
        <v>6.5817410997070578</v>
      </c>
    </row>
    <row r="118" spans="1:13" x14ac:dyDescent="0.25">
      <c r="A118">
        <v>1</v>
      </c>
      <c r="B118">
        <v>15</v>
      </c>
      <c r="C118">
        <v>2</v>
      </c>
      <c r="D118">
        <v>1</v>
      </c>
      <c r="E118" t="s">
        <v>217</v>
      </c>
      <c r="F118">
        <v>2024</v>
      </c>
      <c r="G118" t="s">
        <v>8</v>
      </c>
      <c r="H118" t="s">
        <v>20</v>
      </c>
      <c r="I118" t="s">
        <v>10</v>
      </c>
      <c r="J118" t="s">
        <v>46</v>
      </c>
      <c r="K118" t="s">
        <v>19</v>
      </c>
      <c r="L118" t="s">
        <v>108</v>
      </c>
      <c r="M118">
        <v>0.13677803007177866</v>
      </c>
    </row>
    <row r="119" spans="1:13" x14ac:dyDescent="0.25">
      <c r="A119">
        <v>1</v>
      </c>
      <c r="B119">
        <v>15</v>
      </c>
      <c r="C119">
        <v>2</v>
      </c>
      <c r="D119">
        <v>1</v>
      </c>
      <c r="E119" t="s">
        <v>218</v>
      </c>
      <c r="F119">
        <v>2024</v>
      </c>
      <c r="G119" t="s">
        <v>8</v>
      </c>
      <c r="H119" t="s">
        <v>20</v>
      </c>
      <c r="I119" t="s">
        <v>10</v>
      </c>
      <c r="J119" t="s">
        <v>46</v>
      </c>
      <c r="K119" t="s">
        <v>19</v>
      </c>
      <c r="L119" t="s">
        <v>109</v>
      </c>
      <c r="M119">
        <v>0.38324752005714285</v>
      </c>
    </row>
    <row r="120" spans="1:13" x14ac:dyDescent="0.25">
      <c r="A120">
        <v>1</v>
      </c>
      <c r="B120">
        <v>27</v>
      </c>
      <c r="C120">
        <v>3</v>
      </c>
      <c r="D120">
        <v>0</v>
      </c>
      <c r="E120" t="s">
        <v>179</v>
      </c>
      <c r="F120">
        <v>2024</v>
      </c>
      <c r="G120" t="s">
        <v>8</v>
      </c>
      <c r="H120" t="s">
        <v>23</v>
      </c>
      <c r="I120" t="s">
        <v>12</v>
      </c>
      <c r="J120" t="s">
        <v>44</v>
      </c>
      <c r="K120" t="s">
        <v>229</v>
      </c>
      <c r="L120" t="s">
        <v>69</v>
      </c>
      <c r="M120">
        <v>1.0001376E-6</v>
      </c>
    </row>
    <row r="121" spans="1:13" x14ac:dyDescent="0.25">
      <c r="A121">
        <v>1</v>
      </c>
      <c r="B121">
        <v>27</v>
      </c>
      <c r="C121">
        <v>3</v>
      </c>
      <c r="D121">
        <v>0</v>
      </c>
      <c r="E121" t="s">
        <v>180</v>
      </c>
      <c r="F121">
        <v>2024</v>
      </c>
      <c r="G121" t="s">
        <v>8</v>
      </c>
      <c r="H121" t="s">
        <v>23</v>
      </c>
      <c r="I121" t="s">
        <v>12</v>
      </c>
      <c r="J121" t="s">
        <v>44</v>
      </c>
      <c r="K121" t="s">
        <v>229</v>
      </c>
      <c r="L121" t="s">
        <v>70</v>
      </c>
      <c r="M121">
        <v>8.4240066666640013E-3</v>
      </c>
    </row>
    <row r="122" spans="1:13" x14ac:dyDescent="0.25">
      <c r="A122">
        <v>1</v>
      </c>
      <c r="B122">
        <v>27</v>
      </c>
      <c r="C122">
        <v>3</v>
      </c>
      <c r="D122">
        <v>0</v>
      </c>
      <c r="E122" t="s">
        <v>181</v>
      </c>
      <c r="F122">
        <v>2024</v>
      </c>
      <c r="G122" t="s">
        <v>8</v>
      </c>
      <c r="H122" t="s">
        <v>23</v>
      </c>
      <c r="I122" t="s">
        <v>12</v>
      </c>
      <c r="J122" t="s">
        <v>44</v>
      </c>
      <c r="K122" t="s">
        <v>230</v>
      </c>
      <c r="L122" t="s">
        <v>71</v>
      </c>
      <c r="M122">
        <v>2.5480490343700005E-3</v>
      </c>
    </row>
    <row r="123" spans="1:13" x14ac:dyDescent="0.25">
      <c r="A123">
        <v>1</v>
      </c>
      <c r="B123">
        <v>27</v>
      </c>
      <c r="C123">
        <v>3</v>
      </c>
      <c r="D123">
        <v>0</v>
      </c>
      <c r="E123" t="s">
        <v>182</v>
      </c>
      <c r="F123">
        <v>2024</v>
      </c>
      <c r="G123" t="s">
        <v>8</v>
      </c>
      <c r="H123" t="s">
        <v>23</v>
      </c>
      <c r="I123" t="s">
        <v>12</v>
      </c>
      <c r="J123" t="s">
        <v>44</v>
      </c>
      <c r="K123" t="s">
        <v>14</v>
      </c>
      <c r="L123" t="s">
        <v>72</v>
      </c>
      <c r="M123">
        <v>5.4271664809200004E-4</v>
      </c>
    </row>
    <row r="124" spans="1:13" x14ac:dyDescent="0.25">
      <c r="A124">
        <v>1</v>
      </c>
      <c r="B124">
        <v>27</v>
      </c>
      <c r="C124">
        <v>3</v>
      </c>
      <c r="D124">
        <v>0</v>
      </c>
      <c r="E124" t="s">
        <v>183</v>
      </c>
      <c r="F124">
        <v>2024</v>
      </c>
      <c r="G124" t="s">
        <v>8</v>
      </c>
      <c r="H124" t="s">
        <v>23</v>
      </c>
      <c r="I124" t="s">
        <v>12</v>
      </c>
      <c r="J124" t="s">
        <v>44</v>
      </c>
      <c r="K124" t="s">
        <v>14</v>
      </c>
      <c r="L124" t="s">
        <v>73</v>
      </c>
      <c r="M124">
        <v>8.1259999999999995E-3</v>
      </c>
    </row>
    <row r="125" spans="1:13" x14ac:dyDescent="0.25">
      <c r="A125">
        <v>1</v>
      </c>
      <c r="B125">
        <v>27</v>
      </c>
      <c r="C125">
        <v>3</v>
      </c>
      <c r="D125">
        <v>0</v>
      </c>
      <c r="E125" t="s">
        <v>184</v>
      </c>
      <c r="F125">
        <v>2024</v>
      </c>
      <c r="G125" t="s">
        <v>8</v>
      </c>
      <c r="H125" t="s">
        <v>23</v>
      </c>
      <c r="I125" t="s">
        <v>12</v>
      </c>
      <c r="J125" t="s">
        <v>44</v>
      </c>
      <c r="K125" t="s">
        <v>14</v>
      </c>
      <c r="L125" t="s">
        <v>74</v>
      </c>
      <c r="M125">
        <v>6.3967499999999997E-3</v>
      </c>
    </row>
    <row r="126" spans="1:13" x14ac:dyDescent="0.25">
      <c r="A126">
        <v>1</v>
      </c>
      <c r="B126">
        <v>27</v>
      </c>
      <c r="C126">
        <v>3</v>
      </c>
      <c r="D126">
        <v>0</v>
      </c>
      <c r="E126" t="s">
        <v>185</v>
      </c>
      <c r="F126">
        <v>2024</v>
      </c>
      <c r="G126" t="s">
        <v>8</v>
      </c>
      <c r="H126" t="s">
        <v>23</v>
      </c>
      <c r="I126" t="s">
        <v>12</v>
      </c>
      <c r="J126" t="s">
        <v>44</v>
      </c>
      <c r="K126" t="s">
        <v>231</v>
      </c>
      <c r="L126" t="s">
        <v>75</v>
      </c>
      <c r="M126">
        <v>7.5569999999999996E-5</v>
      </c>
    </row>
    <row r="127" spans="1:13" x14ac:dyDescent="0.25">
      <c r="A127">
        <v>1</v>
      </c>
      <c r="B127">
        <v>27</v>
      </c>
      <c r="C127">
        <v>3</v>
      </c>
      <c r="D127">
        <v>0</v>
      </c>
      <c r="E127" t="s">
        <v>186</v>
      </c>
      <c r="F127">
        <v>2024</v>
      </c>
      <c r="G127" t="s">
        <v>8</v>
      </c>
      <c r="H127" t="s">
        <v>23</v>
      </c>
      <c r="I127" t="s">
        <v>12</v>
      </c>
      <c r="J127" t="s">
        <v>45</v>
      </c>
      <c r="K127" t="s">
        <v>11</v>
      </c>
      <c r="L127" t="s">
        <v>76</v>
      </c>
      <c r="M127">
        <v>1.1346449369289999E-3</v>
      </c>
    </row>
    <row r="128" spans="1:13" x14ac:dyDescent="0.25">
      <c r="A128">
        <v>1</v>
      </c>
      <c r="B128">
        <v>27</v>
      </c>
      <c r="C128">
        <v>3</v>
      </c>
      <c r="D128">
        <v>0</v>
      </c>
      <c r="E128" t="s">
        <v>187</v>
      </c>
      <c r="F128">
        <v>2024</v>
      </c>
      <c r="G128" t="s">
        <v>8</v>
      </c>
      <c r="H128" t="s">
        <v>23</v>
      </c>
      <c r="I128" t="s">
        <v>12</v>
      </c>
      <c r="J128" t="s">
        <v>45</v>
      </c>
      <c r="K128" t="s">
        <v>11</v>
      </c>
      <c r="L128" t="s">
        <v>77</v>
      </c>
      <c r="M128">
        <v>7.9820000000000005E-5</v>
      </c>
    </row>
    <row r="129" spans="1:13" x14ac:dyDescent="0.25">
      <c r="A129">
        <v>1</v>
      </c>
      <c r="B129">
        <v>27</v>
      </c>
      <c r="C129">
        <v>3</v>
      </c>
      <c r="D129">
        <v>0</v>
      </c>
      <c r="E129" t="s">
        <v>188</v>
      </c>
      <c r="F129">
        <v>2024</v>
      </c>
      <c r="G129" t="s">
        <v>8</v>
      </c>
      <c r="H129" t="s">
        <v>23</v>
      </c>
      <c r="I129" t="s">
        <v>12</v>
      </c>
      <c r="J129" t="s">
        <v>45</v>
      </c>
      <c r="K129" t="s">
        <v>11</v>
      </c>
      <c r="L129" t="s">
        <v>78</v>
      </c>
      <c r="M129">
        <v>2.3409E-4</v>
      </c>
    </row>
    <row r="130" spans="1:13" x14ac:dyDescent="0.25">
      <c r="A130">
        <v>1</v>
      </c>
      <c r="B130">
        <v>27</v>
      </c>
      <c r="C130">
        <v>3</v>
      </c>
      <c r="D130">
        <v>0</v>
      </c>
      <c r="E130" t="s">
        <v>189</v>
      </c>
      <c r="F130">
        <v>2024</v>
      </c>
      <c r="G130" t="s">
        <v>8</v>
      </c>
      <c r="H130" t="s">
        <v>23</v>
      </c>
      <c r="I130" t="s">
        <v>12</v>
      </c>
      <c r="J130" t="s">
        <v>45</v>
      </c>
      <c r="K130" t="s">
        <v>11</v>
      </c>
      <c r="L130" t="s">
        <v>79</v>
      </c>
      <c r="M130">
        <v>5.5415853150000005E-5</v>
      </c>
    </row>
    <row r="131" spans="1:13" x14ac:dyDescent="0.25">
      <c r="A131">
        <v>1</v>
      </c>
      <c r="B131">
        <v>27</v>
      </c>
      <c r="C131">
        <v>3</v>
      </c>
      <c r="D131">
        <v>0</v>
      </c>
      <c r="E131" t="s">
        <v>190</v>
      </c>
      <c r="F131">
        <v>2024</v>
      </c>
      <c r="G131" t="s">
        <v>8</v>
      </c>
      <c r="H131" t="s">
        <v>23</v>
      </c>
      <c r="I131" t="s">
        <v>12</v>
      </c>
      <c r="J131" t="s">
        <v>45</v>
      </c>
      <c r="K131" t="s">
        <v>11</v>
      </c>
      <c r="L131" t="s">
        <v>80</v>
      </c>
      <c r="M131">
        <v>5.6637527857142855E-3</v>
      </c>
    </row>
    <row r="132" spans="1:13" x14ac:dyDescent="0.25">
      <c r="A132">
        <v>1</v>
      </c>
      <c r="B132">
        <v>27</v>
      </c>
      <c r="C132">
        <v>3</v>
      </c>
      <c r="D132">
        <v>0</v>
      </c>
      <c r="E132" t="s">
        <v>191</v>
      </c>
      <c r="F132">
        <v>2024</v>
      </c>
      <c r="G132" t="s">
        <v>8</v>
      </c>
      <c r="H132" t="s">
        <v>23</v>
      </c>
      <c r="I132" t="s">
        <v>12</v>
      </c>
      <c r="J132" t="s">
        <v>45</v>
      </c>
      <c r="K132" t="s">
        <v>11</v>
      </c>
      <c r="L132" t="s">
        <v>81</v>
      </c>
      <c r="M132">
        <v>4.8529999999999997E-3</v>
      </c>
    </row>
    <row r="133" spans="1:13" x14ac:dyDescent="0.25">
      <c r="A133">
        <v>1</v>
      </c>
      <c r="B133">
        <v>27</v>
      </c>
      <c r="C133">
        <v>3</v>
      </c>
      <c r="D133">
        <v>0</v>
      </c>
      <c r="E133" t="s">
        <v>192</v>
      </c>
      <c r="F133">
        <v>2024</v>
      </c>
      <c r="G133" t="s">
        <v>8</v>
      </c>
      <c r="H133" t="s">
        <v>23</v>
      </c>
      <c r="I133" t="s">
        <v>12</v>
      </c>
      <c r="J133" t="s">
        <v>45</v>
      </c>
      <c r="K133" t="s">
        <v>232</v>
      </c>
      <c r="L133" t="s">
        <v>82</v>
      </c>
      <c r="M133">
        <v>2.0379315797999998E-4</v>
      </c>
    </row>
    <row r="134" spans="1:13" x14ac:dyDescent="0.25">
      <c r="A134">
        <v>1</v>
      </c>
      <c r="B134">
        <v>27</v>
      </c>
      <c r="C134">
        <v>3</v>
      </c>
      <c r="D134">
        <v>0</v>
      </c>
      <c r="E134" t="s">
        <v>193</v>
      </c>
      <c r="F134">
        <v>2024</v>
      </c>
      <c r="G134" t="s">
        <v>8</v>
      </c>
      <c r="H134" t="s">
        <v>23</v>
      </c>
      <c r="I134" t="s">
        <v>12</v>
      </c>
      <c r="J134" t="s">
        <v>45</v>
      </c>
      <c r="K134" t="s">
        <v>232</v>
      </c>
      <c r="L134" t="s">
        <v>83</v>
      </c>
      <c r="M134">
        <v>2.9995692799999999E-5</v>
      </c>
    </row>
    <row r="135" spans="1:13" x14ac:dyDescent="0.25">
      <c r="A135">
        <v>1</v>
      </c>
      <c r="B135">
        <v>27</v>
      </c>
      <c r="C135">
        <v>3</v>
      </c>
      <c r="D135">
        <v>0</v>
      </c>
      <c r="E135" t="s">
        <v>194</v>
      </c>
      <c r="F135">
        <v>2024</v>
      </c>
      <c r="G135" t="s">
        <v>8</v>
      </c>
      <c r="H135" t="s">
        <v>23</v>
      </c>
      <c r="I135" t="s">
        <v>12</v>
      </c>
      <c r="J135" t="s">
        <v>45</v>
      </c>
      <c r="K135" t="s">
        <v>232</v>
      </c>
      <c r="L135" t="s">
        <v>84</v>
      </c>
      <c r="M135">
        <v>9.6296814894736841E-5</v>
      </c>
    </row>
    <row r="136" spans="1:13" x14ac:dyDescent="0.25">
      <c r="A136">
        <v>1</v>
      </c>
      <c r="B136">
        <v>27</v>
      </c>
      <c r="C136">
        <v>3</v>
      </c>
      <c r="D136">
        <v>0</v>
      </c>
      <c r="E136" t="s">
        <v>195</v>
      </c>
      <c r="F136">
        <v>2024</v>
      </c>
      <c r="G136" t="s">
        <v>8</v>
      </c>
      <c r="H136" t="s">
        <v>23</v>
      </c>
      <c r="I136" t="s">
        <v>12</v>
      </c>
      <c r="J136" t="s">
        <v>45</v>
      </c>
      <c r="K136" t="s">
        <v>13</v>
      </c>
      <c r="L136" t="s">
        <v>85</v>
      </c>
      <c r="M136">
        <v>0.10060083</v>
      </c>
    </row>
    <row r="137" spans="1:13" x14ac:dyDescent="0.25">
      <c r="A137">
        <v>1</v>
      </c>
      <c r="B137">
        <v>27</v>
      </c>
      <c r="C137">
        <v>3</v>
      </c>
      <c r="D137">
        <v>0</v>
      </c>
      <c r="E137" t="s">
        <v>196</v>
      </c>
      <c r="F137">
        <v>2024</v>
      </c>
      <c r="G137" t="s">
        <v>8</v>
      </c>
      <c r="H137" t="s">
        <v>23</v>
      </c>
      <c r="I137" t="s">
        <v>12</v>
      </c>
      <c r="J137" t="s">
        <v>45</v>
      </c>
      <c r="K137" t="s">
        <v>13</v>
      </c>
      <c r="L137" t="s">
        <v>86</v>
      </c>
      <c r="M137">
        <v>8.5499999999999995E-6</v>
      </c>
    </row>
    <row r="138" spans="1:13" x14ac:dyDescent="0.25">
      <c r="A138">
        <v>1</v>
      </c>
      <c r="B138">
        <v>27</v>
      </c>
      <c r="C138">
        <v>3</v>
      </c>
      <c r="D138">
        <v>0</v>
      </c>
      <c r="E138" t="s">
        <v>197</v>
      </c>
      <c r="F138">
        <v>2024</v>
      </c>
      <c r="G138" t="s">
        <v>8</v>
      </c>
      <c r="H138" t="s">
        <v>23</v>
      </c>
      <c r="I138" t="s">
        <v>12</v>
      </c>
      <c r="J138" t="s">
        <v>45</v>
      </c>
      <c r="K138" t="s">
        <v>15</v>
      </c>
      <c r="L138" t="s">
        <v>87</v>
      </c>
      <c r="M138">
        <v>2.6325920313600005E-3</v>
      </c>
    </row>
    <row r="139" spans="1:13" x14ac:dyDescent="0.25">
      <c r="A139">
        <v>1</v>
      </c>
      <c r="B139">
        <v>27</v>
      </c>
      <c r="C139">
        <v>3</v>
      </c>
      <c r="D139">
        <v>0</v>
      </c>
      <c r="E139" t="s">
        <v>198</v>
      </c>
      <c r="F139">
        <v>2024</v>
      </c>
      <c r="G139" t="s">
        <v>8</v>
      </c>
      <c r="H139" t="s">
        <v>23</v>
      </c>
      <c r="I139" t="s">
        <v>12</v>
      </c>
      <c r="J139" t="s">
        <v>45</v>
      </c>
      <c r="K139" t="s">
        <v>16</v>
      </c>
      <c r="L139" t="s">
        <v>88</v>
      </c>
      <c r="M139">
        <v>1.7775000000000001E-4</v>
      </c>
    </row>
    <row r="140" spans="1:13" x14ac:dyDescent="0.25">
      <c r="A140">
        <v>1</v>
      </c>
      <c r="B140">
        <v>27</v>
      </c>
      <c r="C140">
        <v>3</v>
      </c>
      <c r="D140">
        <v>0</v>
      </c>
      <c r="E140" t="s">
        <v>199</v>
      </c>
      <c r="F140">
        <v>2024</v>
      </c>
      <c r="G140" t="s">
        <v>8</v>
      </c>
      <c r="H140" t="s">
        <v>23</v>
      </c>
      <c r="I140" t="s">
        <v>12</v>
      </c>
      <c r="J140" t="s">
        <v>45</v>
      </c>
      <c r="K140" t="s">
        <v>16</v>
      </c>
      <c r="L140" t="s">
        <v>89</v>
      </c>
      <c r="M140">
        <v>1.3661882E-3</v>
      </c>
    </row>
    <row r="141" spans="1:13" x14ac:dyDescent="0.25">
      <c r="A141">
        <v>1</v>
      </c>
      <c r="B141">
        <v>27</v>
      </c>
      <c r="C141">
        <v>3</v>
      </c>
      <c r="D141">
        <v>0</v>
      </c>
      <c r="E141" t="s">
        <v>200</v>
      </c>
      <c r="F141">
        <v>2024</v>
      </c>
      <c r="G141" t="s">
        <v>8</v>
      </c>
      <c r="H141" t="s">
        <v>23</v>
      </c>
      <c r="I141" t="s">
        <v>12</v>
      </c>
      <c r="J141" t="s">
        <v>45</v>
      </c>
      <c r="K141" t="s">
        <v>16</v>
      </c>
      <c r="L141" t="s">
        <v>90</v>
      </c>
      <c r="M141">
        <v>1.073283E-3</v>
      </c>
    </row>
    <row r="142" spans="1:13" x14ac:dyDescent="0.25">
      <c r="A142">
        <v>1</v>
      </c>
      <c r="B142">
        <v>27</v>
      </c>
      <c r="C142">
        <v>3</v>
      </c>
      <c r="D142">
        <v>0</v>
      </c>
      <c r="E142" t="s">
        <v>201</v>
      </c>
      <c r="F142">
        <v>2024</v>
      </c>
      <c r="G142" t="s">
        <v>8</v>
      </c>
      <c r="H142" t="s">
        <v>23</v>
      </c>
      <c r="I142" t="s">
        <v>12</v>
      </c>
      <c r="J142" t="s">
        <v>45</v>
      </c>
      <c r="K142" t="s">
        <v>16</v>
      </c>
      <c r="L142" t="s">
        <v>91</v>
      </c>
      <c r="M142">
        <v>1.176319E-2</v>
      </c>
    </row>
    <row r="143" spans="1:13" x14ac:dyDescent="0.25">
      <c r="A143">
        <v>1</v>
      </c>
      <c r="B143">
        <v>27</v>
      </c>
      <c r="C143">
        <v>3</v>
      </c>
      <c r="D143">
        <v>0</v>
      </c>
      <c r="E143" t="s">
        <v>202</v>
      </c>
      <c r="F143">
        <v>2024</v>
      </c>
      <c r="G143" t="s">
        <v>8</v>
      </c>
      <c r="H143" t="s">
        <v>23</v>
      </c>
      <c r="I143" t="s">
        <v>12</v>
      </c>
      <c r="J143" t="s">
        <v>45</v>
      </c>
      <c r="K143" t="s">
        <v>16</v>
      </c>
      <c r="L143" t="s">
        <v>92</v>
      </c>
      <c r="M143">
        <v>9.2296800000000005E-3</v>
      </c>
    </row>
    <row r="144" spans="1:13" x14ac:dyDescent="0.25">
      <c r="A144">
        <v>1</v>
      </c>
      <c r="B144">
        <v>27</v>
      </c>
      <c r="C144">
        <v>3</v>
      </c>
      <c r="D144">
        <v>0</v>
      </c>
      <c r="E144" t="s">
        <v>203</v>
      </c>
      <c r="F144">
        <v>2024</v>
      </c>
      <c r="G144" t="s">
        <v>8</v>
      </c>
      <c r="H144" t="s">
        <v>23</v>
      </c>
      <c r="I144" t="s">
        <v>12</v>
      </c>
      <c r="J144" t="s">
        <v>46</v>
      </c>
      <c r="K144" t="s">
        <v>11</v>
      </c>
      <c r="L144" t="s">
        <v>93</v>
      </c>
      <c r="M144">
        <v>4.692572680319999E-3</v>
      </c>
    </row>
    <row r="145" spans="1:13" x14ac:dyDescent="0.25">
      <c r="A145">
        <v>1</v>
      </c>
      <c r="B145">
        <v>27</v>
      </c>
      <c r="C145">
        <v>3</v>
      </c>
      <c r="D145">
        <v>0</v>
      </c>
      <c r="E145" t="s">
        <v>204</v>
      </c>
      <c r="F145">
        <v>2024</v>
      </c>
      <c r="G145" t="s">
        <v>8</v>
      </c>
      <c r="H145" t="s">
        <v>23</v>
      </c>
      <c r="I145" t="s">
        <v>12</v>
      </c>
      <c r="J145" t="s">
        <v>46</v>
      </c>
      <c r="K145" t="s">
        <v>233</v>
      </c>
      <c r="L145" t="s">
        <v>94</v>
      </c>
      <c r="M145">
        <v>2.5718052157142859E-2</v>
      </c>
    </row>
    <row r="146" spans="1:13" x14ac:dyDescent="0.25">
      <c r="A146">
        <v>1</v>
      </c>
      <c r="B146">
        <v>27</v>
      </c>
      <c r="C146">
        <v>3</v>
      </c>
      <c r="D146">
        <v>0</v>
      </c>
      <c r="E146" t="s">
        <v>205</v>
      </c>
      <c r="F146">
        <v>2024</v>
      </c>
      <c r="G146" t="s">
        <v>8</v>
      </c>
      <c r="H146" t="s">
        <v>23</v>
      </c>
      <c r="I146" t="s">
        <v>12</v>
      </c>
      <c r="J146" t="s">
        <v>46</v>
      </c>
      <c r="K146" t="s">
        <v>17</v>
      </c>
      <c r="L146" t="s">
        <v>95</v>
      </c>
      <c r="M146">
        <v>0.265072436983189</v>
      </c>
    </row>
    <row r="147" spans="1:13" x14ac:dyDescent="0.25">
      <c r="A147">
        <v>1</v>
      </c>
      <c r="B147">
        <v>27</v>
      </c>
      <c r="C147">
        <v>3</v>
      </c>
      <c r="D147">
        <v>0</v>
      </c>
      <c r="E147" t="s">
        <v>206</v>
      </c>
      <c r="F147">
        <v>2024</v>
      </c>
      <c r="G147" t="s">
        <v>8</v>
      </c>
      <c r="H147" t="s">
        <v>23</v>
      </c>
      <c r="I147" t="s">
        <v>12</v>
      </c>
      <c r="J147" t="s">
        <v>46</v>
      </c>
      <c r="K147" t="s">
        <v>17</v>
      </c>
      <c r="L147" t="s">
        <v>96</v>
      </c>
      <c r="M147">
        <v>3.2232305280000002E-5</v>
      </c>
    </row>
    <row r="148" spans="1:13" x14ac:dyDescent="0.25">
      <c r="A148">
        <v>1</v>
      </c>
      <c r="B148">
        <v>27</v>
      </c>
      <c r="C148">
        <v>3</v>
      </c>
      <c r="D148">
        <v>0</v>
      </c>
      <c r="E148" t="s">
        <v>207</v>
      </c>
      <c r="F148">
        <v>2024</v>
      </c>
      <c r="G148" t="s">
        <v>8</v>
      </c>
      <c r="H148" t="s">
        <v>23</v>
      </c>
      <c r="I148" t="s">
        <v>12</v>
      </c>
      <c r="J148" t="s">
        <v>46</v>
      </c>
      <c r="K148" t="s">
        <v>17</v>
      </c>
      <c r="L148" t="s">
        <v>97</v>
      </c>
      <c r="M148">
        <v>0.20296125747831631</v>
      </c>
    </row>
    <row r="149" spans="1:13" x14ac:dyDescent="0.25">
      <c r="A149">
        <v>1</v>
      </c>
      <c r="B149">
        <v>27</v>
      </c>
      <c r="C149">
        <v>3</v>
      </c>
      <c r="D149">
        <v>0</v>
      </c>
      <c r="E149" t="s">
        <v>208</v>
      </c>
      <c r="F149">
        <v>2024</v>
      </c>
      <c r="G149" t="s">
        <v>8</v>
      </c>
      <c r="H149" t="s">
        <v>23</v>
      </c>
      <c r="I149" t="s">
        <v>12</v>
      </c>
      <c r="J149" t="s">
        <v>46</v>
      </c>
      <c r="K149" t="s">
        <v>17</v>
      </c>
      <c r="L149" t="s">
        <v>98</v>
      </c>
      <c r="M149">
        <v>6.1343203975333335E-4</v>
      </c>
    </row>
    <row r="150" spans="1:13" x14ac:dyDescent="0.25">
      <c r="A150">
        <v>1</v>
      </c>
      <c r="B150">
        <v>27</v>
      </c>
      <c r="C150">
        <v>3</v>
      </c>
      <c r="D150">
        <v>0</v>
      </c>
      <c r="E150" t="s">
        <v>209</v>
      </c>
      <c r="F150">
        <v>2024</v>
      </c>
      <c r="G150" t="s">
        <v>8</v>
      </c>
      <c r="H150" t="s">
        <v>23</v>
      </c>
      <c r="I150" t="s">
        <v>12</v>
      </c>
      <c r="J150" t="s">
        <v>46</v>
      </c>
      <c r="K150" t="s">
        <v>17</v>
      </c>
      <c r="L150" t="s">
        <v>99</v>
      </c>
      <c r="M150">
        <v>2.0464185600000002E-5</v>
      </c>
    </row>
    <row r="151" spans="1:13" x14ac:dyDescent="0.25">
      <c r="A151">
        <v>1</v>
      </c>
      <c r="B151">
        <v>27</v>
      </c>
      <c r="C151">
        <v>3</v>
      </c>
      <c r="D151">
        <v>0</v>
      </c>
      <c r="E151" t="s">
        <v>210</v>
      </c>
      <c r="F151">
        <v>2024</v>
      </c>
      <c r="G151" t="s">
        <v>8</v>
      </c>
      <c r="H151" t="s">
        <v>23</v>
      </c>
      <c r="I151" t="s">
        <v>12</v>
      </c>
      <c r="J151" t="s">
        <v>46</v>
      </c>
      <c r="K151" t="s">
        <v>18</v>
      </c>
      <c r="L151" t="s">
        <v>101</v>
      </c>
      <c r="M151">
        <v>7.8640199999999993E-2</v>
      </c>
    </row>
    <row r="152" spans="1:13" x14ac:dyDescent="0.25">
      <c r="A152">
        <v>1</v>
      </c>
      <c r="B152">
        <v>27</v>
      </c>
      <c r="C152">
        <v>3</v>
      </c>
      <c r="D152">
        <v>0</v>
      </c>
      <c r="E152" t="s">
        <v>211</v>
      </c>
      <c r="F152">
        <v>2024</v>
      </c>
      <c r="G152" t="s">
        <v>8</v>
      </c>
      <c r="H152" t="s">
        <v>23</v>
      </c>
      <c r="I152" t="s">
        <v>12</v>
      </c>
      <c r="J152" t="s">
        <v>46</v>
      </c>
      <c r="K152" t="s">
        <v>18</v>
      </c>
      <c r="L152" t="s">
        <v>102</v>
      </c>
      <c r="M152">
        <v>2.4910886699999999E-2</v>
      </c>
    </row>
    <row r="153" spans="1:13" x14ac:dyDescent="0.25">
      <c r="A153">
        <v>1</v>
      </c>
      <c r="B153">
        <v>27</v>
      </c>
      <c r="C153">
        <v>3</v>
      </c>
      <c r="D153">
        <v>0</v>
      </c>
      <c r="E153" t="s">
        <v>212</v>
      </c>
      <c r="F153">
        <v>2024</v>
      </c>
      <c r="G153" t="s">
        <v>8</v>
      </c>
      <c r="H153" t="s">
        <v>23</v>
      </c>
      <c r="I153" t="s">
        <v>12</v>
      </c>
      <c r="J153" t="s">
        <v>46</v>
      </c>
      <c r="K153" t="s">
        <v>18</v>
      </c>
      <c r="L153" t="s">
        <v>103</v>
      </c>
      <c r="M153">
        <v>0.103044291014696</v>
      </c>
    </row>
    <row r="154" spans="1:13" x14ac:dyDescent="0.25">
      <c r="A154">
        <v>1</v>
      </c>
      <c r="B154">
        <v>27</v>
      </c>
      <c r="C154">
        <v>3</v>
      </c>
      <c r="D154">
        <v>0</v>
      </c>
      <c r="E154" t="s">
        <v>213</v>
      </c>
      <c r="F154">
        <v>2024</v>
      </c>
      <c r="G154" t="s">
        <v>8</v>
      </c>
      <c r="H154" t="s">
        <v>23</v>
      </c>
      <c r="I154" t="s">
        <v>12</v>
      </c>
      <c r="J154" t="s">
        <v>46</v>
      </c>
      <c r="K154" t="s">
        <v>18</v>
      </c>
      <c r="L154" t="s">
        <v>104</v>
      </c>
      <c r="M154">
        <v>1.6255599999999999E-2</v>
      </c>
    </row>
    <row r="155" spans="1:13" x14ac:dyDescent="0.25">
      <c r="A155">
        <v>1</v>
      </c>
      <c r="B155">
        <v>27</v>
      </c>
      <c r="C155">
        <v>3</v>
      </c>
      <c r="D155">
        <v>0</v>
      </c>
      <c r="E155" t="s">
        <v>215</v>
      </c>
      <c r="F155">
        <v>2024</v>
      </c>
      <c r="G155" t="s">
        <v>8</v>
      </c>
      <c r="H155" t="s">
        <v>23</v>
      </c>
      <c r="I155" t="s">
        <v>12</v>
      </c>
      <c r="J155" t="s">
        <v>46</v>
      </c>
      <c r="K155" t="s">
        <v>19</v>
      </c>
      <c r="L155" t="s">
        <v>106</v>
      </c>
      <c r="M155">
        <v>0.24520968084027769</v>
      </c>
    </row>
    <row r="156" spans="1:13" x14ac:dyDescent="0.25">
      <c r="A156">
        <v>1</v>
      </c>
      <c r="B156">
        <v>27</v>
      </c>
      <c r="C156">
        <v>3</v>
      </c>
      <c r="D156">
        <v>0</v>
      </c>
      <c r="E156" t="s">
        <v>216</v>
      </c>
      <c r="F156">
        <v>2024</v>
      </c>
      <c r="G156" t="s">
        <v>8</v>
      </c>
      <c r="H156" t="s">
        <v>23</v>
      </c>
      <c r="I156" t="s">
        <v>12</v>
      </c>
      <c r="J156" t="s">
        <v>46</v>
      </c>
      <c r="K156" t="s">
        <v>19</v>
      </c>
      <c r="L156" t="s">
        <v>107</v>
      </c>
      <c r="M156">
        <v>4.3342329999999998E-2</v>
      </c>
    </row>
    <row r="157" spans="1:13" x14ac:dyDescent="0.25">
      <c r="A157">
        <v>1</v>
      </c>
      <c r="B157">
        <v>27</v>
      </c>
      <c r="C157">
        <v>3</v>
      </c>
      <c r="D157">
        <v>0</v>
      </c>
      <c r="E157" t="s">
        <v>217</v>
      </c>
      <c r="F157">
        <v>2024</v>
      </c>
      <c r="G157" t="s">
        <v>8</v>
      </c>
      <c r="H157" t="s">
        <v>23</v>
      </c>
      <c r="I157" t="s">
        <v>12</v>
      </c>
      <c r="J157" t="s">
        <v>46</v>
      </c>
      <c r="K157" t="s">
        <v>19</v>
      </c>
      <c r="L157" t="s">
        <v>108</v>
      </c>
      <c r="M157">
        <v>3.8668447509433997E-2</v>
      </c>
    </row>
    <row r="158" spans="1:13" x14ac:dyDescent="0.25">
      <c r="A158">
        <v>1</v>
      </c>
      <c r="B158">
        <v>27</v>
      </c>
      <c r="C158">
        <v>3</v>
      </c>
      <c r="D158">
        <v>0</v>
      </c>
      <c r="E158" t="s">
        <v>218</v>
      </c>
      <c r="F158">
        <v>2024</v>
      </c>
      <c r="G158" t="s">
        <v>8</v>
      </c>
      <c r="H158" t="s">
        <v>23</v>
      </c>
      <c r="I158" t="s">
        <v>12</v>
      </c>
      <c r="J158" t="s">
        <v>46</v>
      </c>
      <c r="K158" t="s">
        <v>19</v>
      </c>
      <c r="L158" t="s">
        <v>109</v>
      </c>
      <c r="M158">
        <v>7.5063524000000001E-3</v>
      </c>
    </row>
    <row r="159" spans="1:13" x14ac:dyDescent="0.25">
      <c r="A159">
        <v>1</v>
      </c>
      <c r="B159">
        <v>14</v>
      </c>
      <c r="C159">
        <v>4</v>
      </c>
      <c r="D159">
        <v>0</v>
      </c>
      <c r="E159" t="s">
        <v>179</v>
      </c>
      <c r="F159">
        <v>2024</v>
      </c>
      <c r="G159" t="s">
        <v>8</v>
      </c>
      <c r="H159" t="s">
        <v>9</v>
      </c>
      <c r="I159" t="s">
        <v>12</v>
      </c>
      <c r="J159" t="s">
        <v>44</v>
      </c>
      <c r="K159" t="s">
        <v>229</v>
      </c>
      <c r="L159" t="s">
        <v>69</v>
      </c>
      <c r="M159">
        <v>7.2810017279999997E-5</v>
      </c>
    </row>
    <row r="160" spans="1:13" x14ac:dyDescent="0.25">
      <c r="A160">
        <v>1</v>
      </c>
      <c r="B160">
        <v>14</v>
      </c>
      <c r="C160">
        <v>4</v>
      </c>
      <c r="D160">
        <v>0</v>
      </c>
      <c r="E160" t="s">
        <v>180</v>
      </c>
      <c r="F160">
        <v>2024</v>
      </c>
      <c r="G160" t="s">
        <v>8</v>
      </c>
      <c r="H160" t="s">
        <v>9</v>
      </c>
      <c r="I160" t="s">
        <v>12</v>
      </c>
      <c r="J160" t="s">
        <v>44</v>
      </c>
      <c r="K160" t="s">
        <v>229</v>
      </c>
      <c r="L160" t="s">
        <v>70</v>
      </c>
      <c r="M160">
        <v>2.6741468023012117E-2</v>
      </c>
    </row>
    <row r="161" spans="1:13" x14ac:dyDescent="0.25">
      <c r="A161">
        <v>1</v>
      </c>
      <c r="B161">
        <v>14</v>
      </c>
      <c r="C161">
        <v>4</v>
      </c>
      <c r="D161">
        <v>0</v>
      </c>
      <c r="E161" t="s">
        <v>181</v>
      </c>
      <c r="F161">
        <v>2024</v>
      </c>
      <c r="G161" t="s">
        <v>8</v>
      </c>
      <c r="H161" t="s">
        <v>9</v>
      </c>
      <c r="I161" t="s">
        <v>12</v>
      </c>
      <c r="J161" t="s">
        <v>44</v>
      </c>
      <c r="K161" t="s">
        <v>230</v>
      </c>
      <c r="L161" t="s">
        <v>71</v>
      </c>
      <c r="M161">
        <v>6.6784999881562505E-3</v>
      </c>
    </row>
    <row r="162" spans="1:13" x14ac:dyDescent="0.25">
      <c r="A162">
        <v>1</v>
      </c>
      <c r="B162">
        <v>14</v>
      </c>
      <c r="C162">
        <v>4</v>
      </c>
      <c r="D162">
        <v>0</v>
      </c>
      <c r="E162" t="s">
        <v>182</v>
      </c>
      <c r="F162">
        <v>2024</v>
      </c>
      <c r="G162" t="s">
        <v>8</v>
      </c>
      <c r="H162" t="s">
        <v>9</v>
      </c>
      <c r="I162" t="s">
        <v>12</v>
      </c>
      <c r="J162" t="s">
        <v>44</v>
      </c>
      <c r="K162" t="s">
        <v>14</v>
      </c>
      <c r="L162" t="s">
        <v>72</v>
      </c>
      <c r="M162">
        <v>8.5885429399200006E-4</v>
      </c>
    </row>
    <row r="163" spans="1:13" x14ac:dyDescent="0.25">
      <c r="A163">
        <v>1</v>
      </c>
      <c r="B163">
        <v>14</v>
      </c>
      <c r="C163">
        <v>4</v>
      </c>
      <c r="D163">
        <v>0</v>
      </c>
      <c r="E163" t="s">
        <v>183</v>
      </c>
      <c r="F163">
        <v>2024</v>
      </c>
      <c r="G163" t="s">
        <v>8</v>
      </c>
      <c r="H163" t="s">
        <v>9</v>
      </c>
      <c r="I163" t="s">
        <v>12</v>
      </c>
      <c r="J163" t="s">
        <v>44</v>
      </c>
      <c r="K163" t="s">
        <v>14</v>
      </c>
      <c r="L163" t="s">
        <v>73</v>
      </c>
      <c r="M163">
        <v>3.5557057000000003E-2</v>
      </c>
    </row>
    <row r="164" spans="1:13" x14ac:dyDescent="0.25">
      <c r="A164">
        <v>1</v>
      </c>
      <c r="B164">
        <v>14</v>
      </c>
      <c r="C164">
        <v>4</v>
      </c>
      <c r="D164">
        <v>0</v>
      </c>
      <c r="E164" t="s">
        <v>184</v>
      </c>
      <c r="F164">
        <v>2024</v>
      </c>
      <c r="G164" t="s">
        <v>8</v>
      </c>
      <c r="H164" t="s">
        <v>9</v>
      </c>
      <c r="I164" t="s">
        <v>12</v>
      </c>
      <c r="J164" t="s">
        <v>44</v>
      </c>
      <c r="K164" t="s">
        <v>14</v>
      </c>
      <c r="L164" t="s">
        <v>74</v>
      </c>
      <c r="M164">
        <v>2.2568926E-2</v>
      </c>
    </row>
    <row r="165" spans="1:13" x14ac:dyDescent="0.25">
      <c r="A165">
        <v>1</v>
      </c>
      <c r="B165">
        <v>14</v>
      </c>
      <c r="C165">
        <v>4</v>
      </c>
      <c r="D165">
        <v>0</v>
      </c>
      <c r="E165" t="s">
        <v>185</v>
      </c>
      <c r="F165">
        <v>2024</v>
      </c>
      <c r="G165" t="s">
        <v>8</v>
      </c>
      <c r="H165" t="s">
        <v>9</v>
      </c>
      <c r="I165" t="s">
        <v>12</v>
      </c>
      <c r="J165" t="s">
        <v>44</v>
      </c>
      <c r="K165" t="s">
        <v>231</v>
      </c>
      <c r="L165" t="s">
        <v>75</v>
      </c>
      <c r="M165">
        <v>6.5400000000000001E-6</v>
      </c>
    </row>
    <row r="166" spans="1:13" x14ac:dyDescent="0.25">
      <c r="A166">
        <v>1</v>
      </c>
      <c r="B166">
        <v>14</v>
      </c>
      <c r="C166">
        <v>4</v>
      </c>
      <c r="D166">
        <v>0</v>
      </c>
      <c r="E166" t="s">
        <v>186</v>
      </c>
      <c r="F166">
        <v>2024</v>
      </c>
      <c r="G166" t="s">
        <v>8</v>
      </c>
      <c r="H166" t="s">
        <v>9</v>
      </c>
      <c r="I166" t="s">
        <v>12</v>
      </c>
      <c r="J166" t="s">
        <v>45</v>
      </c>
      <c r="K166" t="s">
        <v>11</v>
      </c>
      <c r="L166" t="s">
        <v>76</v>
      </c>
      <c r="M166">
        <v>3.7786314230816662E-3</v>
      </c>
    </row>
    <row r="167" spans="1:13" x14ac:dyDescent="0.25">
      <c r="A167">
        <v>1</v>
      </c>
      <c r="B167">
        <v>14</v>
      </c>
      <c r="C167">
        <v>4</v>
      </c>
      <c r="D167">
        <v>0</v>
      </c>
      <c r="E167" t="s">
        <v>187</v>
      </c>
      <c r="F167">
        <v>2024</v>
      </c>
      <c r="G167" t="s">
        <v>8</v>
      </c>
      <c r="H167" t="s">
        <v>9</v>
      </c>
      <c r="I167" t="s">
        <v>12</v>
      </c>
      <c r="J167" t="s">
        <v>45</v>
      </c>
      <c r="K167" t="s">
        <v>11</v>
      </c>
      <c r="L167" t="s">
        <v>77</v>
      </c>
      <c r="M167">
        <v>9.6957569999999993E-3</v>
      </c>
    </row>
    <row r="168" spans="1:13" x14ac:dyDescent="0.25">
      <c r="A168">
        <v>1</v>
      </c>
      <c r="B168">
        <v>14</v>
      </c>
      <c r="C168">
        <v>4</v>
      </c>
      <c r="D168">
        <v>0</v>
      </c>
      <c r="E168" t="s">
        <v>188</v>
      </c>
      <c r="F168">
        <v>2024</v>
      </c>
      <c r="G168" t="s">
        <v>8</v>
      </c>
      <c r="H168" t="s">
        <v>9</v>
      </c>
      <c r="I168" t="s">
        <v>12</v>
      </c>
      <c r="J168" t="s">
        <v>45</v>
      </c>
      <c r="K168" t="s">
        <v>11</v>
      </c>
      <c r="L168" t="s">
        <v>78</v>
      </c>
      <c r="M168">
        <v>1.8376575000000001E-3</v>
      </c>
    </row>
    <row r="169" spans="1:13" x14ac:dyDescent="0.25">
      <c r="A169">
        <v>1</v>
      </c>
      <c r="B169">
        <v>14</v>
      </c>
      <c r="C169">
        <v>4</v>
      </c>
      <c r="D169">
        <v>0</v>
      </c>
      <c r="E169" t="s">
        <v>189</v>
      </c>
      <c r="F169">
        <v>2024</v>
      </c>
      <c r="G169" t="s">
        <v>8</v>
      </c>
      <c r="H169" t="s">
        <v>9</v>
      </c>
      <c r="I169" t="s">
        <v>12</v>
      </c>
      <c r="J169" t="s">
        <v>45</v>
      </c>
      <c r="K169" t="s">
        <v>11</v>
      </c>
      <c r="L169" t="s">
        <v>79</v>
      </c>
      <c r="M169">
        <v>1.0793988928170002E-2</v>
      </c>
    </row>
    <row r="170" spans="1:13" x14ac:dyDescent="0.25">
      <c r="A170">
        <v>1</v>
      </c>
      <c r="B170">
        <v>14</v>
      </c>
      <c r="C170">
        <v>4</v>
      </c>
      <c r="D170">
        <v>0</v>
      </c>
      <c r="E170" t="s">
        <v>190</v>
      </c>
      <c r="F170">
        <v>2024</v>
      </c>
      <c r="G170" t="s">
        <v>8</v>
      </c>
      <c r="H170" t="s">
        <v>9</v>
      </c>
      <c r="I170" t="s">
        <v>12</v>
      </c>
      <c r="J170" t="s">
        <v>45</v>
      </c>
      <c r="K170" t="s">
        <v>11</v>
      </c>
      <c r="L170" t="s">
        <v>80</v>
      </c>
      <c r="M170">
        <v>1.8537241079999999E-2</v>
      </c>
    </row>
    <row r="171" spans="1:13" x14ac:dyDescent="0.25">
      <c r="A171">
        <v>1</v>
      </c>
      <c r="B171">
        <v>14</v>
      </c>
      <c r="C171">
        <v>4</v>
      </c>
      <c r="D171">
        <v>0</v>
      </c>
      <c r="E171" t="s">
        <v>191</v>
      </c>
      <c r="F171">
        <v>2024</v>
      </c>
      <c r="G171" t="s">
        <v>8</v>
      </c>
      <c r="H171" t="s">
        <v>9</v>
      </c>
      <c r="I171" t="s">
        <v>12</v>
      </c>
      <c r="J171" t="s">
        <v>45</v>
      </c>
      <c r="K171" t="s">
        <v>11</v>
      </c>
      <c r="L171" t="s">
        <v>81</v>
      </c>
      <c r="M171">
        <v>1.04218E-2</v>
      </c>
    </row>
    <row r="172" spans="1:13" x14ac:dyDescent="0.25">
      <c r="A172">
        <v>1</v>
      </c>
      <c r="B172">
        <v>14</v>
      </c>
      <c r="C172">
        <v>4</v>
      </c>
      <c r="D172">
        <v>0</v>
      </c>
      <c r="E172" t="s">
        <v>192</v>
      </c>
      <c r="F172">
        <v>2024</v>
      </c>
      <c r="G172" t="s">
        <v>8</v>
      </c>
      <c r="H172" t="s">
        <v>9</v>
      </c>
      <c r="I172" t="s">
        <v>12</v>
      </c>
      <c r="J172" t="s">
        <v>45</v>
      </c>
      <c r="K172" t="s">
        <v>232</v>
      </c>
      <c r="L172" t="s">
        <v>82</v>
      </c>
      <c r="M172">
        <v>2.9531423087171996E-2</v>
      </c>
    </row>
    <row r="173" spans="1:13" x14ac:dyDescent="0.25">
      <c r="A173">
        <v>1</v>
      </c>
      <c r="B173">
        <v>14</v>
      </c>
      <c r="C173">
        <v>4</v>
      </c>
      <c r="D173">
        <v>0</v>
      </c>
      <c r="E173" t="s">
        <v>193</v>
      </c>
      <c r="F173">
        <v>2024</v>
      </c>
      <c r="G173" t="s">
        <v>8</v>
      </c>
      <c r="H173" t="s">
        <v>9</v>
      </c>
      <c r="I173" t="s">
        <v>12</v>
      </c>
      <c r="J173" t="s">
        <v>45</v>
      </c>
      <c r="K173" t="s">
        <v>232</v>
      </c>
      <c r="L173" t="s">
        <v>83</v>
      </c>
      <c r="M173">
        <v>1.9293240289066666E-3</v>
      </c>
    </row>
    <row r="174" spans="1:13" x14ac:dyDescent="0.25">
      <c r="A174">
        <v>1</v>
      </c>
      <c r="B174">
        <v>14</v>
      </c>
      <c r="C174">
        <v>4</v>
      </c>
      <c r="D174">
        <v>0</v>
      </c>
      <c r="E174" t="s">
        <v>194</v>
      </c>
      <c r="F174">
        <v>2024</v>
      </c>
      <c r="G174" t="s">
        <v>8</v>
      </c>
      <c r="H174" t="s">
        <v>9</v>
      </c>
      <c r="I174" t="s">
        <v>12</v>
      </c>
      <c r="J174" t="s">
        <v>45</v>
      </c>
      <c r="K174" t="s">
        <v>232</v>
      </c>
      <c r="L174" t="s">
        <v>84</v>
      </c>
      <c r="M174">
        <v>1.9969122101222526E-2</v>
      </c>
    </row>
    <row r="175" spans="1:13" x14ac:dyDescent="0.25">
      <c r="A175">
        <v>1</v>
      </c>
      <c r="B175">
        <v>14</v>
      </c>
      <c r="C175">
        <v>4</v>
      </c>
      <c r="D175">
        <v>0</v>
      </c>
      <c r="E175" t="s">
        <v>195</v>
      </c>
      <c r="F175">
        <v>2024</v>
      </c>
      <c r="G175" t="s">
        <v>8</v>
      </c>
      <c r="H175" t="s">
        <v>9</v>
      </c>
      <c r="I175" t="s">
        <v>12</v>
      </c>
      <c r="J175" t="s">
        <v>45</v>
      </c>
      <c r="K175" t="s">
        <v>13</v>
      </c>
      <c r="L175" t="s">
        <v>85</v>
      </c>
      <c r="M175">
        <v>8.8932000000000004E-3</v>
      </c>
    </row>
    <row r="176" spans="1:13" x14ac:dyDescent="0.25">
      <c r="A176">
        <v>1</v>
      </c>
      <c r="B176">
        <v>14</v>
      </c>
      <c r="C176">
        <v>4</v>
      </c>
      <c r="D176">
        <v>0</v>
      </c>
      <c r="E176" t="s">
        <v>196</v>
      </c>
      <c r="F176">
        <v>2024</v>
      </c>
      <c r="G176" t="s">
        <v>8</v>
      </c>
      <c r="H176" t="s">
        <v>9</v>
      </c>
      <c r="I176" t="s">
        <v>12</v>
      </c>
      <c r="J176" t="s">
        <v>45</v>
      </c>
      <c r="K176" t="s">
        <v>13</v>
      </c>
      <c r="L176" t="s">
        <v>86</v>
      </c>
      <c r="M176">
        <v>1.4757299999999999E-4</v>
      </c>
    </row>
    <row r="177" spans="1:13" x14ac:dyDescent="0.25">
      <c r="A177">
        <v>1</v>
      </c>
      <c r="B177">
        <v>14</v>
      </c>
      <c r="C177">
        <v>4</v>
      </c>
      <c r="D177">
        <v>0</v>
      </c>
      <c r="E177" t="s">
        <v>197</v>
      </c>
      <c r="F177">
        <v>2024</v>
      </c>
      <c r="G177" t="s">
        <v>8</v>
      </c>
      <c r="H177" t="s">
        <v>9</v>
      </c>
      <c r="I177" t="s">
        <v>12</v>
      </c>
      <c r="J177" t="s">
        <v>45</v>
      </c>
      <c r="K177" t="s">
        <v>15</v>
      </c>
      <c r="L177" t="s">
        <v>87</v>
      </c>
      <c r="M177">
        <v>1.1721885539066E-2</v>
      </c>
    </row>
    <row r="178" spans="1:13" x14ac:dyDescent="0.25">
      <c r="A178">
        <v>1</v>
      </c>
      <c r="B178">
        <v>14</v>
      </c>
      <c r="C178">
        <v>4</v>
      </c>
      <c r="D178">
        <v>0</v>
      </c>
      <c r="E178" t="s">
        <v>198</v>
      </c>
      <c r="F178">
        <v>2024</v>
      </c>
      <c r="G178" t="s">
        <v>8</v>
      </c>
      <c r="H178" t="s">
        <v>9</v>
      </c>
      <c r="I178" t="s">
        <v>12</v>
      </c>
      <c r="J178" t="s">
        <v>45</v>
      </c>
      <c r="K178" t="s">
        <v>16</v>
      </c>
      <c r="L178" t="s">
        <v>88</v>
      </c>
      <c r="M178">
        <v>4.4999999999999998E-7</v>
      </c>
    </row>
    <row r="179" spans="1:13" x14ac:dyDescent="0.25">
      <c r="A179">
        <v>1</v>
      </c>
      <c r="B179">
        <v>14</v>
      </c>
      <c r="C179">
        <v>4</v>
      </c>
      <c r="D179">
        <v>0</v>
      </c>
      <c r="E179" t="s">
        <v>199</v>
      </c>
      <c r="F179">
        <v>2024</v>
      </c>
      <c r="G179" t="s">
        <v>8</v>
      </c>
      <c r="H179" t="s">
        <v>9</v>
      </c>
      <c r="I179" t="s">
        <v>12</v>
      </c>
      <c r="J179" t="s">
        <v>45</v>
      </c>
      <c r="K179" t="s">
        <v>16</v>
      </c>
      <c r="L179" t="s">
        <v>89</v>
      </c>
      <c r="M179">
        <v>3.0960000000000002E-5</v>
      </c>
    </row>
    <row r="180" spans="1:13" x14ac:dyDescent="0.25">
      <c r="A180">
        <v>1</v>
      </c>
      <c r="B180">
        <v>14</v>
      </c>
      <c r="C180">
        <v>4</v>
      </c>
      <c r="D180">
        <v>0</v>
      </c>
      <c r="E180" t="s">
        <v>200</v>
      </c>
      <c r="F180">
        <v>2024</v>
      </c>
      <c r="G180" t="s">
        <v>8</v>
      </c>
      <c r="H180" t="s">
        <v>9</v>
      </c>
      <c r="I180" t="s">
        <v>12</v>
      </c>
      <c r="J180" t="s">
        <v>45</v>
      </c>
      <c r="K180" t="s">
        <v>16</v>
      </c>
      <c r="L180" t="s">
        <v>90</v>
      </c>
      <c r="M180">
        <v>1.3635000000000001E-4</v>
      </c>
    </row>
    <row r="181" spans="1:13" x14ac:dyDescent="0.25">
      <c r="A181">
        <v>1</v>
      </c>
      <c r="B181">
        <v>14</v>
      </c>
      <c r="C181">
        <v>4</v>
      </c>
      <c r="D181">
        <v>0</v>
      </c>
      <c r="E181" t="s">
        <v>201</v>
      </c>
      <c r="F181">
        <v>2024</v>
      </c>
      <c r="G181" t="s">
        <v>8</v>
      </c>
      <c r="H181" t="s">
        <v>9</v>
      </c>
      <c r="I181" t="s">
        <v>12</v>
      </c>
      <c r="J181" t="s">
        <v>45</v>
      </c>
      <c r="K181" t="s">
        <v>16</v>
      </c>
      <c r="L181" t="s">
        <v>91</v>
      </c>
      <c r="M181">
        <v>1.0099E-3</v>
      </c>
    </row>
    <row r="182" spans="1:13" x14ac:dyDescent="0.25">
      <c r="A182">
        <v>1</v>
      </c>
      <c r="B182">
        <v>14</v>
      </c>
      <c r="C182">
        <v>4</v>
      </c>
      <c r="D182">
        <v>0</v>
      </c>
      <c r="E182" t="s">
        <v>202</v>
      </c>
      <c r="F182">
        <v>2024</v>
      </c>
      <c r="G182" t="s">
        <v>8</v>
      </c>
      <c r="H182" t="s">
        <v>9</v>
      </c>
      <c r="I182" t="s">
        <v>12</v>
      </c>
      <c r="J182" t="s">
        <v>45</v>
      </c>
      <c r="K182" t="s">
        <v>16</v>
      </c>
      <c r="L182" t="s">
        <v>92</v>
      </c>
      <c r="M182">
        <v>3.2894185999999999E-2</v>
      </c>
    </row>
    <row r="183" spans="1:13" x14ac:dyDescent="0.25">
      <c r="A183">
        <v>1</v>
      </c>
      <c r="B183">
        <v>14</v>
      </c>
      <c r="C183">
        <v>4</v>
      </c>
      <c r="D183">
        <v>0</v>
      </c>
      <c r="E183" t="s">
        <v>203</v>
      </c>
      <c r="F183">
        <v>2024</v>
      </c>
      <c r="G183" t="s">
        <v>8</v>
      </c>
      <c r="H183" t="s">
        <v>9</v>
      </c>
      <c r="I183" t="s">
        <v>12</v>
      </c>
      <c r="J183" t="s">
        <v>46</v>
      </c>
      <c r="K183" t="s">
        <v>11</v>
      </c>
      <c r="L183" t="s">
        <v>93</v>
      </c>
      <c r="M183">
        <v>4.0516490951999991E-4</v>
      </c>
    </row>
    <row r="184" spans="1:13" x14ac:dyDescent="0.25">
      <c r="A184">
        <v>1</v>
      </c>
      <c r="B184">
        <v>14</v>
      </c>
      <c r="C184">
        <v>4</v>
      </c>
      <c r="D184">
        <v>0</v>
      </c>
      <c r="E184" t="s">
        <v>204</v>
      </c>
      <c r="F184">
        <v>2024</v>
      </c>
      <c r="G184" t="s">
        <v>8</v>
      </c>
      <c r="H184" t="s">
        <v>9</v>
      </c>
      <c r="I184" t="s">
        <v>12</v>
      </c>
      <c r="J184" t="s">
        <v>46</v>
      </c>
      <c r="K184" t="s">
        <v>233</v>
      </c>
      <c r="L184" t="s">
        <v>94</v>
      </c>
      <c r="M184">
        <v>5.3667092799999996E-2</v>
      </c>
    </row>
    <row r="185" spans="1:13" x14ac:dyDescent="0.25">
      <c r="A185">
        <v>1</v>
      </c>
      <c r="B185">
        <v>14</v>
      </c>
      <c r="C185">
        <v>4</v>
      </c>
      <c r="D185">
        <v>0</v>
      </c>
      <c r="E185" t="s">
        <v>205</v>
      </c>
      <c r="F185">
        <v>2024</v>
      </c>
      <c r="G185" t="s">
        <v>8</v>
      </c>
      <c r="H185" t="s">
        <v>9</v>
      </c>
      <c r="I185" t="s">
        <v>12</v>
      </c>
      <c r="J185" t="s">
        <v>46</v>
      </c>
      <c r="K185" t="s">
        <v>17</v>
      </c>
      <c r="L185" t="s">
        <v>95</v>
      </c>
      <c r="M185">
        <v>0.77627933065114607</v>
      </c>
    </row>
    <row r="186" spans="1:13" x14ac:dyDescent="0.25">
      <c r="A186">
        <v>1</v>
      </c>
      <c r="B186">
        <v>14</v>
      </c>
      <c r="C186">
        <v>4</v>
      </c>
      <c r="D186">
        <v>0</v>
      </c>
      <c r="E186" t="s">
        <v>206</v>
      </c>
      <c r="F186">
        <v>2024</v>
      </c>
      <c r="G186" t="s">
        <v>8</v>
      </c>
      <c r="H186" t="s">
        <v>9</v>
      </c>
      <c r="I186" t="s">
        <v>12</v>
      </c>
      <c r="J186" t="s">
        <v>46</v>
      </c>
      <c r="K186" t="s">
        <v>17</v>
      </c>
      <c r="L186" t="s">
        <v>96</v>
      </c>
      <c r="M186">
        <v>2.5023610015599998E-3</v>
      </c>
    </row>
    <row r="187" spans="1:13" x14ac:dyDescent="0.25">
      <c r="A187">
        <v>1</v>
      </c>
      <c r="B187">
        <v>14</v>
      </c>
      <c r="C187">
        <v>4</v>
      </c>
      <c r="D187">
        <v>0</v>
      </c>
      <c r="E187" t="s">
        <v>207</v>
      </c>
      <c r="F187">
        <v>2024</v>
      </c>
      <c r="G187" t="s">
        <v>8</v>
      </c>
      <c r="H187" t="s">
        <v>9</v>
      </c>
      <c r="I187" t="s">
        <v>12</v>
      </c>
      <c r="J187" t="s">
        <v>46</v>
      </c>
      <c r="K187" t="s">
        <v>17</v>
      </c>
      <c r="L187" t="s">
        <v>97</v>
      </c>
      <c r="M187">
        <v>0.55205002514709856</v>
      </c>
    </row>
    <row r="188" spans="1:13" x14ac:dyDescent="0.25">
      <c r="A188">
        <v>1</v>
      </c>
      <c r="B188">
        <v>14</v>
      </c>
      <c r="C188">
        <v>4</v>
      </c>
      <c r="D188">
        <v>0</v>
      </c>
      <c r="E188" t="s">
        <v>208</v>
      </c>
      <c r="F188">
        <v>2024</v>
      </c>
      <c r="G188" t="s">
        <v>8</v>
      </c>
      <c r="H188" t="s">
        <v>9</v>
      </c>
      <c r="I188" t="s">
        <v>12</v>
      </c>
      <c r="J188" t="s">
        <v>46</v>
      </c>
      <c r="K188" t="s">
        <v>17</v>
      </c>
      <c r="L188" t="s">
        <v>98</v>
      </c>
      <c r="M188">
        <v>0.11637680277729183</v>
      </c>
    </row>
    <row r="189" spans="1:13" x14ac:dyDescent="0.25">
      <c r="A189">
        <v>1</v>
      </c>
      <c r="B189">
        <v>14</v>
      </c>
      <c r="C189">
        <v>4</v>
      </c>
      <c r="D189">
        <v>0</v>
      </c>
      <c r="E189" t="s">
        <v>209</v>
      </c>
      <c r="F189">
        <v>2024</v>
      </c>
      <c r="G189" t="s">
        <v>8</v>
      </c>
      <c r="H189" t="s">
        <v>9</v>
      </c>
      <c r="I189" t="s">
        <v>12</v>
      </c>
      <c r="J189" t="s">
        <v>46</v>
      </c>
      <c r="K189" t="s">
        <v>17</v>
      </c>
      <c r="L189" t="s">
        <v>99</v>
      </c>
      <c r="M189">
        <v>2.6026959240000001E-3</v>
      </c>
    </row>
    <row r="190" spans="1:13" x14ac:dyDescent="0.25">
      <c r="A190">
        <v>1</v>
      </c>
      <c r="B190">
        <v>14</v>
      </c>
      <c r="C190">
        <v>4</v>
      </c>
      <c r="D190">
        <v>0</v>
      </c>
      <c r="E190" t="s">
        <v>210</v>
      </c>
      <c r="F190">
        <v>2024</v>
      </c>
      <c r="G190" t="s">
        <v>8</v>
      </c>
      <c r="H190" t="s">
        <v>9</v>
      </c>
      <c r="I190" t="s">
        <v>12</v>
      </c>
      <c r="J190" t="s">
        <v>46</v>
      </c>
      <c r="K190" t="s">
        <v>18</v>
      </c>
      <c r="L190" t="s">
        <v>101</v>
      </c>
      <c r="M190">
        <v>3.7440534912000001E-2</v>
      </c>
    </row>
    <row r="191" spans="1:13" x14ac:dyDescent="0.25">
      <c r="A191">
        <v>1</v>
      </c>
      <c r="B191">
        <v>14</v>
      </c>
      <c r="C191">
        <v>4</v>
      </c>
      <c r="D191">
        <v>0</v>
      </c>
      <c r="E191" t="s">
        <v>211</v>
      </c>
      <c r="F191">
        <v>2024</v>
      </c>
      <c r="G191" t="s">
        <v>8</v>
      </c>
      <c r="H191" t="s">
        <v>9</v>
      </c>
      <c r="I191" t="s">
        <v>12</v>
      </c>
      <c r="J191" t="s">
        <v>46</v>
      </c>
      <c r="K191" t="s">
        <v>18</v>
      </c>
      <c r="L191" t="s">
        <v>102</v>
      </c>
      <c r="M191">
        <v>1.0833380000000001E-3</v>
      </c>
    </row>
    <row r="192" spans="1:13" x14ac:dyDescent="0.25">
      <c r="A192">
        <v>1</v>
      </c>
      <c r="B192">
        <v>14</v>
      </c>
      <c r="C192">
        <v>4</v>
      </c>
      <c r="D192">
        <v>0</v>
      </c>
      <c r="E192" t="s">
        <v>212</v>
      </c>
      <c r="F192">
        <v>2024</v>
      </c>
      <c r="G192" t="s">
        <v>8</v>
      </c>
      <c r="H192" t="s">
        <v>9</v>
      </c>
      <c r="I192" t="s">
        <v>12</v>
      </c>
      <c r="J192" t="s">
        <v>46</v>
      </c>
      <c r="K192" t="s">
        <v>18</v>
      </c>
      <c r="L192" t="s">
        <v>103</v>
      </c>
      <c r="M192">
        <v>6.71283292078E-2</v>
      </c>
    </row>
    <row r="193" spans="1:13" x14ac:dyDescent="0.25">
      <c r="A193">
        <v>1</v>
      </c>
      <c r="B193">
        <v>14</v>
      </c>
      <c r="C193">
        <v>4</v>
      </c>
      <c r="D193">
        <v>0</v>
      </c>
      <c r="E193" t="s">
        <v>213</v>
      </c>
      <c r="F193">
        <v>2024</v>
      </c>
      <c r="G193" t="s">
        <v>8</v>
      </c>
      <c r="H193" t="s">
        <v>9</v>
      </c>
      <c r="I193" t="s">
        <v>12</v>
      </c>
      <c r="J193" t="s">
        <v>46</v>
      </c>
      <c r="K193" t="s">
        <v>18</v>
      </c>
      <c r="L193" t="s">
        <v>104</v>
      </c>
      <c r="M193">
        <v>0.164825254</v>
      </c>
    </row>
    <row r="194" spans="1:13" x14ac:dyDescent="0.25">
      <c r="A194">
        <v>1</v>
      </c>
      <c r="B194">
        <v>14</v>
      </c>
      <c r="C194">
        <v>4</v>
      </c>
      <c r="D194">
        <v>0</v>
      </c>
      <c r="E194" t="s">
        <v>215</v>
      </c>
      <c r="F194">
        <v>2024</v>
      </c>
      <c r="G194" t="s">
        <v>8</v>
      </c>
      <c r="H194" t="s">
        <v>9</v>
      </c>
      <c r="I194" t="s">
        <v>12</v>
      </c>
      <c r="J194" t="s">
        <v>46</v>
      </c>
      <c r="K194" t="s">
        <v>19</v>
      </c>
      <c r="L194" t="s">
        <v>106</v>
      </c>
      <c r="M194">
        <v>1.5728591033853854E-2</v>
      </c>
    </row>
    <row r="195" spans="1:13" x14ac:dyDescent="0.25">
      <c r="A195">
        <v>1</v>
      </c>
      <c r="B195">
        <v>14</v>
      </c>
      <c r="C195">
        <v>4</v>
      </c>
      <c r="D195">
        <v>0</v>
      </c>
      <c r="E195" t="s">
        <v>216</v>
      </c>
      <c r="F195">
        <v>2024</v>
      </c>
      <c r="G195" t="s">
        <v>8</v>
      </c>
      <c r="H195" t="s">
        <v>9</v>
      </c>
      <c r="I195" t="s">
        <v>12</v>
      </c>
      <c r="J195" t="s">
        <v>46</v>
      </c>
      <c r="K195" t="s">
        <v>19</v>
      </c>
      <c r="L195" t="s">
        <v>107</v>
      </c>
      <c r="M195">
        <v>1.54237E-2</v>
      </c>
    </row>
    <row r="196" spans="1:13" x14ac:dyDescent="0.25">
      <c r="A196">
        <v>1</v>
      </c>
      <c r="B196">
        <v>14</v>
      </c>
      <c r="C196">
        <v>4</v>
      </c>
      <c r="D196">
        <v>0</v>
      </c>
      <c r="E196" t="s">
        <v>217</v>
      </c>
      <c r="F196">
        <v>2024</v>
      </c>
      <c r="G196" t="s">
        <v>8</v>
      </c>
      <c r="H196" t="s">
        <v>9</v>
      </c>
      <c r="I196" t="s">
        <v>12</v>
      </c>
      <c r="J196" t="s">
        <v>46</v>
      </c>
      <c r="K196" t="s">
        <v>19</v>
      </c>
      <c r="L196" t="s">
        <v>108</v>
      </c>
      <c r="M196">
        <v>6.9925136607174004E-2</v>
      </c>
    </row>
    <row r="197" spans="1:13" x14ac:dyDescent="0.25">
      <c r="A197">
        <v>1</v>
      </c>
      <c r="B197">
        <v>14</v>
      </c>
      <c r="C197">
        <v>4</v>
      </c>
      <c r="D197">
        <v>0</v>
      </c>
      <c r="E197" t="s">
        <v>218</v>
      </c>
      <c r="F197">
        <v>2024</v>
      </c>
      <c r="G197" t="s">
        <v>8</v>
      </c>
      <c r="H197" t="s">
        <v>9</v>
      </c>
      <c r="I197" t="s">
        <v>12</v>
      </c>
      <c r="J197" t="s">
        <v>46</v>
      </c>
      <c r="K197" t="s">
        <v>19</v>
      </c>
      <c r="L197" t="s">
        <v>109</v>
      </c>
      <c r="M197">
        <v>9.562364688000001E-2</v>
      </c>
    </row>
    <row r="198" spans="1:13" x14ac:dyDescent="0.25">
      <c r="A198">
        <v>1</v>
      </c>
      <c r="B198">
        <v>14</v>
      </c>
      <c r="C198">
        <v>4</v>
      </c>
      <c r="D198">
        <v>1</v>
      </c>
      <c r="E198" t="s">
        <v>179</v>
      </c>
      <c r="F198">
        <v>2024</v>
      </c>
      <c r="G198" t="s">
        <v>8</v>
      </c>
      <c r="H198" t="s">
        <v>9</v>
      </c>
      <c r="I198" t="s">
        <v>10</v>
      </c>
      <c r="J198" t="s">
        <v>44</v>
      </c>
      <c r="K198" t="s">
        <v>229</v>
      </c>
      <c r="L198" t="s">
        <v>69</v>
      </c>
      <c r="M198">
        <v>6.1039397865599997E-4</v>
      </c>
    </row>
    <row r="199" spans="1:13" x14ac:dyDescent="0.25">
      <c r="A199">
        <v>1</v>
      </c>
      <c r="B199">
        <v>14</v>
      </c>
      <c r="C199">
        <v>4</v>
      </c>
      <c r="D199">
        <v>1</v>
      </c>
      <c r="E199" t="s">
        <v>180</v>
      </c>
      <c r="F199">
        <v>2024</v>
      </c>
      <c r="G199" t="s">
        <v>8</v>
      </c>
      <c r="H199" t="s">
        <v>9</v>
      </c>
      <c r="I199" t="s">
        <v>10</v>
      </c>
      <c r="J199" t="s">
        <v>44</v>
      </c>
      <c r="K199" t="s">
        <v>229</v>
      </c>
      <c r="L199" t="s">
        <v>70</v>
      </c>
      <c r="M199">
        <v>0.39668532253527355</v>
      </c>
    </row>
    <row r="200" spans="1:13" x14ac:dyDescent="0.25">
      <c r="A200">
        <v>1</v>
      </c>
      <c r="B200">
        <v>14</v>
      </c>
      <c r="C200">
        <v>4</v>
      </c>
      <c r="D200">
        <v>1</v>
      </c>
      <c r="E200" t="s">
        <v>181</v>
      </c>
      <c r="F200">
        <v>2024</v>
      </c>
      <c r="G200" t="s">
        <v>8</v>
      </c>
      <c r="H200" t="s">
        <v>9</v>
      </c>
      <c r="I200" t="s">
        <v>10</v>
      </c>
      <c r="J200" t="s">
        <v>44</v>
      </c>
      <c r="K200" t="s">
        <v>230</v>
      </c>
      <c r="L200" t="s">
        <v>71</v>
      </c>
      <c r="M200">
        <v>9.6983114035247758E-2</v>
      </c>
    </row>
    <row r="201" spans="1:13" x14ac:dyDescent="0.25">
      <c r="A201">
        <v>1</v>
      </c>
      <c r="B201">
        <v>14</v>
      </c>
      <c r="C201">
        <v>4</v>
      </c>
      <c r="D201">
        <v>1</v>
      </c>
      <c r="E201" t="s">
        <v>182</v>
      </c>
      <c r="F201">
        <v>2024</v>
      </c>
      <c r="G201" t="s">
        <v>8</v>
      </c>
      <c r="H201" t="s">
        <v>9</v>
      </c>
      <c r="I201" t="s">
        <v>10</v>
      </c>
      <c r="J201" t="s">
        <v>44</v>
      </c>
      <c r="K201" t="s">
        <v>14</v>
      </c>
      <c r="L201" t="s">
        <v>72</v>
      </c>
      <c r="M201">
        <v>1.0679569217634001E-2</v>
      </c>
    </row>
    <row r="202" spans="1:13" x14ac:dyDescent="0.25">
      <c r="A202">
        <v>1</v>
      </c>
      <c r="B202">
        <v>14</v>
      </c>
      <c r="C202">
        <v>4</v>
      </c>
      <c r="D202">
        <v>1</v>
      </c>
      <c r="E202" t="s">
        <v>183</v>
      </c>
      <c r="F202">
        <v>2024</v>
      </c>
      <c r="G202" t="s">
        <v>8</v>
      </c>
      <c r="H202" t="s">
        <v>9</v>
      </c>
      <c r="I202" t="s">
        <v>10</v>
      </c>
      <c r="J202" t="s">
        <v>44</v>
      </c>
      <c r="K202" t="s">
        <v>14</v>
      </c>
      <c r="L202" t="s">
        <v>73</v>
      </c>
      <c r="M202">
        <v>0.40247260266666668</v>
      </c>
    </row>
    <row r="203" spans="1:13" x14ac:dyDescent="0.25">
      <c r="A203">
        <v>1</v>
      </c>
      <c r="B203">
        <v>14</v>
      </c>
      <c r="C203">
        <v>4</v>
      </c>
      <c r="D203">
        <v>1</v>
      </c>
      <c r="E203" t="s">
        <v>184</v>
      </c>
      <c r="F203">
        <v>2024</v>
      </c>
      <c r="G203" t="s">
        <v>8</v>
      </c>
      <c r="H203" t="s">
        <v>9</v>
      </c>
      <c r="I203" t="s">
        <v>10</v>
      </c>
      <c r="J203" t="s">
        <v>44</v>
      </c>
      <c r="K203" t="s">
        <v>14</v>
      </c>
      <c r="L203" t="s">
        <v>74</v>
      </c>
      <c r="M203">
        <v>0.37085942700000002</v>
      </c>
    </row>
    <row r="204" spans="1:13" x14ac:dyDescent="0.25">
      <c r="A204">
        <v>1</v>
      </c>
      <c r="B204">
        <v>14</v>
      </c>
      <c r="C204">
        <v>4</v>
      </c>
      <c r="D204">
        <v>1</v>
      </c>
      <c r="E204" t="s">
        <v>185</v>
      </c>
      <c r="F204">
        <v>2024</v>
      </c>
      <c r="G204" t="s">
        <v>8</v>
      </c>
      <c r="H204" t="s">
        <v>9</v>
      </c>
      <c r="I204" t="s">
        <v>10</v>
      </c>
      <c r="J204" t="s">
        <v>44</v>
      </c>
      <c r="K204" t="s">
        <v>231</v>
      </c>
      <c r="L204" t="s">
        <v>75</v>
      </c>
      <c r="M204">
        <v>4.2329999999999999E-4</v>
      </c>
    </row>
    <row r="205" spans="1:13" x14ac:dyDescent="0.25">
      <c r="A205">
        <v>1</v>
      </c>
      <c r="B205">
        <v>14</v>
      </c>
      <c r="C205">
        <v>4</v>
      </c>
      <c r="D205">
        <v>1</v>
      </c>
      <c r="E205" t="s">
        <v>186</v>
      </c>
      <c r="F205">
        <v>2024</v>
      </c>
      <c r="G205" t="s">
        <v>8</v>
      </c>
      <c r="H205" t="s">
        <v>9</v>
      </c>
      <c r="I205" t="s">
        <v>10</v>
      </c>
      <c r="J205" t="s">
        <v>45</v>
      </c>
      <c r="K205" t="s">
        <v>11</v>
      </c>
      <c r="L205" t="s">
        <v>76</v>
      </c>
      <c r="M205">
        <v>5.0838068451456532E-2</v>
      </c>
    </row>
    <row r="206" spans="1:13" x14ac:dyDescent="0.25">
      <c r="A206">
        <v>1</v>
      </c>
      <c r="B206">
        <v>14</v>
      </c>
      <c r="C206">
        <v>4</v>
      </c>
      <c r="D206">
        <v>1</v>
      </c>
      <c r="E206" t="s">
        <v>187</v>
      </c>
      <c r="F206">
        <v>2024</v>
      </c>
      <c r="G206" t="s">
        <v>8</v>
      </c>
      <c r="H206" t="s">
        <v>9</v>
      </c>
      <c r="I206" t="s">
        <v>10</v>
      </c>
      <c r="J206" t="s">
        <v>45</v>
      </c>
      <c r="K206" t="s">
        <v>11</v>
      </c>
      <c r="L206" t="s">
        <v>77</v>
      </c>
      <c r="M206">
        <v>0.15543452399999999</v>
      </c>
    </row>
    <row r="207" spans="1:13" x14ac:dyDescent="0.25">
      <c r="A207">
        <v>1</v>
      </c>
      <c r="B207">
        <v>14</v>
      </c>
      <c r="C207">
        <v>4</v>
      </c>
      <c r="D207">
        <v>1</v>
      </c>
      <c r="E207" t="s">
        <v>188</v>
      </c>
      <c r="F207">
        <v>2024</v>
      </c>
      <c r="G207" t="s">
        <v>8</v>
      </c>
      <c r="H207" t="s">
        <v>9</v>
      </c>
      <c r="I207" t="s">
        <v>10</v>
      </c>
      <c r="J207" t="s">
        <v>45</v>
      </c>
      <c r="K207" t="s">
        <v>11</v>
      </c>
      <c r="L207" t="s">
        <v>78</v>
      </c>
      <c r="M207">
        <v>1.8051959999999999E-2</v>
      </c>
    </row>
    <row r="208" spans="1:13" x14ac:dyDescent="0.25">
      <c r="A208">
        <v>1</v>
      </c>
      <c r="B208">
        <v>14</v>
      </c>
      <c r="C208">
        <v>4</v>
      </c>
      <c r="D208">
        <v>1</v>
      </c>
      <c r="E208" t="s">
        <v>189</v>
      </c>
      <c r="F208">
        <v>2024</v>
      </c>
      <c r="G208" t="s">
        <v>8</v>
      </c>
      <c r="H208" t="s">
        <v>9</v>
      </c>
      <c r="I208" t="s">
        <v>10</v>
      </c>
      <c r="J208" t="s">
        <v>45</v>
      </c>
      <c r="K208" t="s">
        <v>11</v>
      </c>
      <c r="L208" t="s">
        <v>79</v>
      </c>
      <c r="M208">
        <v>0.1362092705048733</v>
      </c>
    </row>
    <row r="209" spans="1:13" x14ac:dyDescent="0.25">
      <c r="A209">
        <v>1</v>
      </c>
      <c r="B209">
        <v>14</v>
      </c>
      <c r="C209">
        <v>4</v>
      </c>
      <c r="D209">
        <v>1</v>
      </c>
      <c r="E209" t="s">
        <v>190</v>
      </c>
      <c r="F209">
        <v>2024</v>
      </c>
      <c r="G209" t="s">
        <v>8</v>
      </c>
      <c r="H209" t="s">
        <v>9</v>
      </c>
      <c r="I209" t="s">
        <v>10</v>
      </c>
      <c r="J209" t="s">
        <v>45</v>
      </c>
      <c r="K209" t="s">
        <v>11</v>
      </c>
      <c r="L209" t="s">
        <v>80</v>
      </c>
      <c r="M209">
        <v>0.29170927393155555</v>
      </c>
    </row>
    <row r="210" spans="1:13" x14ac:dyDescent="0.25">
      <c r="A210">
        <v>1</v>
      </c>
      <c r="B210">
        <v>14</v>
      </c>
      <c r="C210">
        <v>4</v>
      </c>
      <c r="D210">
        <v>1</v>
      </c>
      <c r="E210" t="s">
        <v>191</v>
      </c>
      <c r="F210">
        <v>2024</v>
      </c>
      <c r="G210" t="s">
        <v>8</v>
      </c>
      <c r="H210" t="s">
        <v>9</v>
      </c>
      <c r="I210" t="s">
        <v>10</v>
      </c>
      <c r="J210" t="s">
        <v>45</v>
      </c>
      <c r="K210" t="s">
        <v>11</v>
      </c>
      <c r="L210" t="s">
        <v>81</v>
      </c>
      <c r="M210">
        <v>0.10506832666666667</v>
      </c>
    </row>
    <row r="211" spans="1:13" x14ac:dyDescent="0.25">
      <c r="A211">
        <v>1</v>
      </c>
      <c r="B211">
        <v>14</v>
      </c>
      <c r="C211">
        <v>4</v>
      </c>
      <c r="D211">
        <v>1</v>
      </c>
      <c r="E211" t="s">
        <v>192</v>
      </c>
      <c r="F211">
        <v>2024</v>
      </c>
      <c r="G211" t="s">
        <v>8</v>
      </c>
      <c r="H211" t="s">
        <v>9</v>
      </c>
      <c r="I211" t="s">
        <v>10</v>
      </c>
      <c r="J211" t="s">
        <v>45</v>
      </c>
      <c r="K211" t="s">
        <v>232</v>
      </c>
      <c r="L211" t="s">
        <v>82</v>
      </c>
      <c r="M211">
        <v>0.46863955526703843</v>
      </c>
    </row>
    <row r="212" spans="1:13" x14ac:dyDescent="0.25">
      <c r="A212">
        <v>1</v>
      </c>
      <c r="B212">
        <v>14</v>
      </c>
      <c r="C212">
        <v>4</v>
      </c>
      <c r="D212">
        <v>1</v>
      </c>
      <c r="E212" t="s">
        <v>193</v>
      </c>
      <c r="F212">
        <v>2024</v>
      </c>
      <c r="G212" t="s">
        <v>8</v>
      </c>
      <c r="H212" t="s">
        <v>9</v>
      </c>
      <c r="I212" t="s">
        <v>10</v>
      </c>
      <c r="J212" t="s">
        <v>45</v>
      </c>
      <c r="K212" t="s">
        <v>232</v>
      </c>
      <c r="L212" t="s">
        <v>83</v>
      </c>
      <c r="M212">
        <v>3.9717209522260002E-2</v>
      </c>
    </row>
    <row r="213" spans="1:13" x14ac:dyDescent="0.25">
      <c r="A213">
        <v>1</v>
      </c>
      <c r="B213">
        <v>14</v>
      </c>
      <c r="C213">
        <v>4</v>
      </c>
      <c r="D213">
        <v>1</v>
      </c>
      <c r="E213" t="s">
        <v>194</v>
      </c>
      <c r="F213">
        <v>2024</v>
      </c>
      <c r="G213" t="s">
        <v>8</v>
      </c>
      <c r="H213" t="s">
        <v>9</v>
      </c>
      <c r="I213" t="s">
        <v>10</v>
      </c>
      <c r="J213" t="s">
        <v>45</v>
      </c>
      <c r="K213" t="s">
        <v>232</v>
      </c>
      <c r="L213" t="s">
        <v>84</v>
      </c>
      <c r="M213">
        <v>0.31234707795764738</v>
      </c>
    </row>
    <row r="214" spans="1:13" x14ac:dyDescent="0.25">
      <c r="A214">
        <v>1</v>
      </c>
      <c r="B214">
        <v>14</v>
      </c>
      <c r="C214">
        <v>4</v>
      </c>
      <c r="D214">
        <v>1</v>
      </c>
      <c r="E214" t="s">
        <v>195</v>
      </c>
      <c r="F214">
        <v>2024</v>
      </c>
      <c r="G214" t="s">
        <v>8</v>
      </c>
      <c r="H214" t="s">
        <v>9</v>
      </c>
      <c r="I214" t="s">
        <v>10</v>
      </c>
      <c r="J214" t="s">
        <v>45</v>
      </c>
      <c r="K214" t="s">
        <v>13</v>
      </c>
      <c r="L214" t="s">
        <v>85</v>
      </c>
      <c r="M214">
        <v>4.6027132999999998E-2</v>
      </c>
    </row>
    <row r="215" spans="1:13" x14ac:dyDescent="0.25">
      <c r="A215">
        <v>1</v>
      </c>
      <c r="B215">
        <v>14</v>
      </c>
      <c r="C215">
        <v>4</v>
      </c>
      <c r="D215">
        <v>1</v>
      </c>
      <c r="E215" t="s">
        <v>196</v>
      </c>
      <c r="F215">
        <v>2024</v>
      </c>
      <c r="G215" t="s">
        <v>8</v>
      </c>
      <c r="H215" t="s">
        <v>9</v>
      </c>
      <c r="I215" t="s">
        <v>10</v>
      </c>
      <c r="J215" t="s">
        <v>45</v>
      </c>
      <c r="K215" t="s">
        <v>13</v>
      </c>
      <c r="L215" t="s">
        <v>86</v>
      </c>
      <c r="M215">
        <v>1.5333854999999999E-3</v>
      </c>
    </row>
    <row r="216" spans="1:13" x14ac:dyDescent="0.25">
      <c r="A216">
        <v>1</v>
      </c>
      <c r="B216">
        <v>14</v>
      </c>
      <c r="C216">
        <v>4</v>
      </c>
      <c r="D216">
        <v>1</v>
      </c>
      <c r="E216" t="s">
        <v>197</v>
      </c>
      <c r="F216">
        <v>2024</v>
      </c>
      <c r="G216" t="s">
        <v>8</v>
      </c>
      <c r="H216" t="s">
        <v>9</v>
      </c>
      <c r="I216" t="s">
        <v>10</v>
      </c>
      <c r="J216" t="s">
        <v>45</v>
      </c>
      <c r="K216" t="s">
        <v>15</v>
      </c>
      <c r="L216" t="s">
        <v>87</v>
      </c>
      <c r="M216">
        <v>7.6155844821637203E-2</v>
      </c>
    </row>
    <row r="217" spans="1:13" x14ac:dyDescent="0.25">
      <c r="A217">
        <v>1</v>
      </c>
      <c r="B217">
        <v>14</v>
      </c>
      <c r="C217">
        <v>4</v>
      </c>
      <c r="D217">
        <v>1</v>
      </c>
      <c r="E217" t="s">
        <v>223</v>
      </c>
      <c r="F217">
        <v>2024</v>
      </c>
      <c r="G217" t="s">
        <v>8</v>
      </c>
      <c r="H217" t="s">
        <v>9</v>
      </c>
      <c r="I217" t="s">
        <v>10</v>
      </c>
      <c r="J217" t="s">
        <v>45</v>
      </c>
      <c r="K217" t="s">
        <v>15</v>
      </c>
      <c r="L217" t="s">
        <v>116</v>
      </c>
      <c r="M217">
        <v>2.2399999999999999E-5</v>
      </c>
    </row>
    <row r="218" spans="1:13" x14ac:dyDescent="0.25">
      <c r="A218">
        <v>1</v>
      </c>
      <c r="B218">
        <v>14</v>
      </c>
      <c r="C218">
        <v>4</v>
      </c>
      <c r="D218">
        <v>1</v>
      </c>
      <c r="E218" t="s">
        <v>198</v>
      </c>
      <c r="F218">
        <v>2024</v>
      </c>
      <c r="G218" t="s">
        <v>8</v>
      </c>
      <c r="H218" t="s">
        <v>9</v>
      </c>
      <c r="I218" t="s">
        <v>10</v>
      </c>
      <c r="J218" t="s">
        <v>45</v>
      </c>
      <c r="K218" t="s">
        <v>16</v>
      </c>
      <c r="L218" t="s">
        <v>88</v>
      </c>
      <c r="M218">
        <v>3.0000000000000001E-5</v>
      </c>
    </row>
    <row r="219" spans="1:13" x14ac:dyDescent="0.25">
      <c r="A219">
        <v>1</v>
      </c>
      <c r="B219">
        <v>14</v>
      </c>
      <c r="C219">
        <v>4</v>
      </c>
      <c r="D219">
        <v>1</v>
      </c>
      <c r="E219" t="s">
        <v>199</v>
      </c>
      <c r="F219">
        <v>2024</v>
      </c>
      <c r="G219" t="s">
        <v>8</v>
      </c>
      <c r="H219" t="s">
        <v>9</v>
      </c>
      <c r="I219" t="s">
        <v>10</v>
      </c>
      <c r="J219" t="s">
        <v>45</v>
      </c>
      <c r="K219" t="s">
        <v>16</v>
      </c>
      <c r="L219" t="s">
        <v>89</v>
      </c>
      <c r="M219">
        <v>1.6789999999999999E-4</v>
      </c>
    </row>
    <row r="220" spans="1:13" x14ac:dyDescent="0.25">
      <c r="A220">
        <v>1</v>
      </c>
      <c r="B220">
        <v>14</v>
      </c>
      <c r="C220">
        <v>4</v>
      </c>
      <c r="D220">
        <v>1</v>
      </c>
      <c r="E220" t="s">
        <v>200</v>
      </c>
      <c r="F220">
        <v>2024</v>
      </c>
      <c r="G220" t="s">
        <v>8</v>
      </c>
      <c r="H220" t="s">
        <v>9</v>
      </c>
      <c r="I220" t="s">
        <v>10</v>
      </c>
      <c r="J220" t="s">
        <v>45</v>
      </c>
      <c r="K220" t="s">
        <v>16</v>
      </c>
      <c r="L220" t="s">
        <v>90</v>
      </c>
      <c r="M220">
        <v>1.7260709509999998E-3</v>
      </c>
    </row>
    <row r="221" spans="1:13" x14ac:dyDescent="0.25">
      <c r="A221">
        <v>1</v>
      </c>
      <c r="B221">
        <v>14</v>
      </c>
      <c r="C221">
        <v>4</v>
      </c>
      <c r="D221">
        <v>1</v>
      </c>
      <c r="E221" t="s">
        <v>201</v>
      </c>
      <c r="F221">
        <v>2024</v>
      </c>
      <c r="G221" t="s">
        <v>8</v>
      </c>
      <c r="H221" t="s">
        <v>9</v>
      </c>
      <c r="I221" t="s">
        <v>10</v>
      </c>
      <c r="J221" t="s">
        <v>45</v>
      </c>
      <c r="K221" t="s">
        <v>16</v>
      </c>
      <c r="L221" t="s">
        <v>91</v>
      </c>
      <c r="M221">
        <v>3.1027525E-3</v>
      </c>
    </row>
    <row r="222" spans="1:13" x14ac:dyDescent="0.25">
      <c r="A222">
        <v>1</v>
      </c>
      <c r="B222">
        <v>14</v>
      </c>
      <c r="C222">
        <v>4</v>
      </c>
      <c r="D222">
        <v>1</v>
      </c>
      <c r="E222" t="s">
        <v>202</v>
      </c>
      <c r="F222">
        <v>2024</v>
      </c>
      <c r="G222" t="s">
        <v>8</v>
      </c>
      <c r="H222" t="s">
        <v>9</v>
      </c>
      <c r="I222" t="s">
        <v>10</v>
      </c>
      <c r="J222" t="s">
        <v>45</v>
      </c>
      <c r="K222" t="s">
        <v>16</v>
      </c>
      <c r="L222" t="s">
        <v>92</v>
      </c>
      <c r="M222">
        <v>0.48622400733333332</v>
      </c>
    </row>
    <row r="223" spans="1:13" x14ac:dyDescent="0.25">
      <c r="A223">
        <v>1</v>
      </c>
      <c r="B223">
        <v>14</v>
      </c>
      <c r="C223">
        <v>4</v>
      </c>
      <c r="D223">
        <v>1</v>
      </c>
      <c r="E223" t="s">
        <v>203</v>
      </c>
      <c r="F223">
        <v>2024</v>
      </c>
      <c r="G223" t="s">
        <v>8</v>
      </c>
      <c r="H223" t="s">
        <v>9</v>
      </c>
      <c r="I223" t="s">
        <v>10</v>
      </c>
      <c r="J223" t="s">
        <v>46</v>
      </c>
      <c r="K223" t="s">
        <v>11</v>
      </c>
      <c r="L223" t="s">
        <v>93</v>
      </c>
      <c r="M223">
        <v>7.6072299357599991E-3</v>
      </c>
    </row>
    <row r="224" spans="1:13" x14ac:dyDescent="0.25">
      <c r="A224">
        <v>1</v>
      </c>
      <c r="B224">
        <v>14</v>
      </c>
      <c r="C224">
        <v>4</v>
      </c>
      <c r="D224">
        <v>1</v>
      </c>
      <c r="E224" t="s">
        <v>204</v>
      </c>
      <c r="F224">
        <v>2024</v>
      </c>
      <c r="G224" t="s">
        <v>8</v>
      </c>
      <c r="H224" t="s">
        <v>9</v>
      </c>
      <c r="I224" t="s">
        <v>10</v>
      </c>
      <c r="J224" t="s">
        <v>46</v>
      </c>
      <c r="K224" t="s">
        <v>233</v>
      </c>
      <c r="L224" t="s">
        <v>94</v>
      </c>
      <c r="M224">
        <v>0.80242264945333341</v>
      </c>
    </row>
    <row r="225" spans="1:13" x14ac:dyDescent="0.25">
      <c r="A225">
        <v>1</v>
      </c>
      <c r="B225">
        <v>14</v>
      </c>
      <c r="C225">
        <v>4</v>
      </c>
      <c r="D225">
        <v>1</v>
      </c>
      <c r="E225" t="s">
        <v>205</v>
      </c>
      <c r="F225">
        <v>2024</v>
      </c>
      <c r="G225" t="s">
        <v>8</v>
      </c>
      <c r="H225" t="s">
        <v>9</v>
      </c>
      <c r="I225" t="s">
        <v>10</v>
      </c>
      <c r="J225" t="s">
        <v>46</v>
      </c>
      <c r="K225" t="s">
        <v>17</v>
      </c>
      <c r="L225" t="s">
        <v>95</v>
      </c>
      <c r="M225">
        <v>15.84314920208201</v>
      </c>
    </row>
    <row r="226" spans="1:13" x14ac:dyDescent="0.25">
      <c r="A226">
        <v>1</v>
      </c>
      <c r="B226">
        <v>14</v>
      </c>
      <c r="C226">
        <v>4</v>
      </c>
      <c r="D226">
        <v>1</v>
      </c>
      <c r="E226" t="s">
        <v>206</v>
      </c>
      <c r="F226">
        <v>2024</v>
      </c>
      <c r="G226" t="s">
        <v>8</v>
      </c>
      <c r="H226" t="s">
        <v>9</v>
      </c>
      <c r="I226" t="s">
        <v>10</v>
      </c>
      <c r="J226" t="s">
        <v>46</v>
      </c>
      <c r="K226" t="s">
        <v>17</v>
      </c>
      <c r="L226" t="s">
        <v>96</v>
      </c>
      <c r="M226">
        <v>1.1703131376939201E-2</v>
      </c>
    </row>
    <row r="227" spans="1:13" x14ac:dyDescent="0.25">
      <c r="A227">
        <v>1</v>
      </c>
      <c r="B227">
        <v>14</v>
      </c>
      <c r="C227">
        <v>4</v>
      </c>
      <c r="D227">
        <v>1</v>
      </c>
      <c r="E227" t="s">
        <v>207</v>
      </c>
      <c r="F227">
        <v>2024</v>
      </c>
      <c r="G227" t="s">
        <v>8</v>
      </c>
      <c r="H227" t="s">
        <v>9</v>
      </c>
      <c r="I227" t="s">
        <v>10</v>
      </c>
      <c r="J227" t="s">
        <v>46</v>
      </c>
      <c r="K227" t="s">
        <v>17</v>
      </c>
      <c r="L227" t="s">
        <v>97</v>
      </c>
      <c r="M227">
        <v>7.7329480335712901</v>
      </c>
    </row>
    <row r="228" spans="1:13" x14ac:dyDescent="0.25">
      <c r="A228">
        <v>1</v>
      </c>
      <c r="B228">
        <v>14</v>
      </c>
      <c r="C228">
        <v>4</v>
      </c>
      <c r="D228">
        <v>1</v>
      </c>
      <c r="E228" t="s">
        <v>208</v>
      </c>
      <c r="F228">
        <v>2024</v>
      </c>
      <c r="G228" t="s">
        <v>8</v>
      </c>
      <c r="H228" t="s">
        <v>9</v>
      </c>
      <c r="I228" t="s">
        <v>10</v>
      </c>
      <c r="J228" t="s">
        <v>46</v>
      </c>
      <c r="K228" t="s">
        <v>17</v>
      </c>
      <c r="L228" t="s">
        <v>98</v>
      </c>
      <c r="M228">
        <v>1.9798402053816142</v>
      </c>
    </row>
    <row r="229" spans="1:13" x14ac:dyDescent="0.25">
      <c r="A229">
        <v>1</v>
      </c>
      <c r="B229">
        <v>14</v>
      </c>
      <c r="C229">
        <v>4</v>
      </c>
      <c r="D229">
        <v>1</v>
      </c>
      <c r="E229" t="s">
        <v>209</v>
      </c>
      <c r="F229">
        <v>2024</v>
      </c>
      <c r="G229" t="s">
        <v>8</v>
      </c>
      <c r="H229" t="s">
        <v>9</v>
      </c>
      <c r="I229" t="s">
        <v>10</v>
      </c>
      <c r="J229" t="s">
        <v>46</v>
      </c>
      <c r="K229" t="s">
        <v>17</v>
      </c>
      <c r="L229" t="s">
        <v>99</v>
      </c>
      <c r="M229">
        <v>4.2005691938880006E-2</v>
      </c>
    </row>
    <row r="230" spans="1:13" x14ac:dyDescent="0.25">
      <c r="A230">
        <v>1</v>
      </c>
      <c r="B230">
        <v>14</v>
      </c>
      <c r="C230">
        <v>4</v>
      </c>
      <c r="D230">
        <v>1</v>
      </c>
      <c r="E230" t="s">
        <v>222</v>
      </c>
      <c r="F230">
        <v>2024</v>
      </c>
      <c r="G230" t="s">
        <v>8</v>
      </c>
      <c r="H230" t="s">
        <v>9</v>
      </c>
      <c r="I230" t="s">
        <v>10</v>
      </c>
      <c r="J230" t="s">
        <v>46</v>
      </c>
      <c r="K230" t="s">
        <v>17</v>
      </c>
      <c r="L230" t="s">
        <v>100</v>
      </c>
      <c r="M230">
        <v>4.2093397799999997E-5</v>
      </c>
    </row>
    <row r="231" spans="1:13" x14ac:dyDescent="0.25">
      <c r="A231">
        <v>1</v>
      </c>
      <c r="B231">
        <v>14</v>
      </c>
      <c r="C231">
        <v>4</v>
      </c>
      <c r="D231">
        <v>1</v>
      </c>
      <c r="E231" t="s">
        <v>210</v>
      </c>
      <c r="F231">
        <v>2024</v>
      </c>
      <c r="G231" t="s">
        <v>8</v>
      </c>
      <c r="H231" t="s">
        <v>9</v>
      </c>
      <c r="I231" t="s">
        <v>10</v>
      </c>
      <c r="J231" t="s">
        <v>46</v>
      </c>
      <c r="K231" t="s">
        <v>18</v>
      </c>
      <c r="L231" t="s">
        <v>101</v>
      </c>
      <c r="M231">
        <v>1.2279499807395555</v>
      </c>
    </row>
    <row r="232" spans="1:13" x14ac:dyDescent="0.25">
      <c r="A232">
        <v>1</v>
      </c>
      <c r="B232">
        <v>14</v>
      </c>
      <c r="C232">
        <v>4</v>
      </c>
      <c r="D232">
        <v>1</v>
      </c>
      <c r="E232" t="s">
        <v>211</v>
      </c>
      <c r="F232">
        <v>2024</v>
      </c>
      <c r="G232" t="s">
        <v>8</v>
      </c>
      <c r="H232" t="s">
        <v>9</v>
      </c>
      <c r="I232" t="s">
        <v>10</v>
      </c>
      <c r="J232" t="s">
        <v>46</v>
      </c>
      <c r="K232" t="s">
        <v>18</v>
      </c>
      <c r="L232" t="s">
        <v>102</v>
      </c>
      <c r="M232">
        <v>8.8283974799999998E-3</v>
      </c>
    </row>
    <row r="233" spans="1:13" x14ac:dyDescent="0.25">
      <c r="A233">
        <v>1</v>
      </c>
      <c r="B233">
        <v>14</v>
      </c>
      <c r="C233">
        <v>4</v>
      </c>
      <c r="D233">
        <v>1</v>
      </c>
      <c r="E233" t="s">
        <v>212</v>
      </c>
      <c r="F233">
        <v>2024</v>
      </c>
      <c r="G233" t="s">
        <v>8</v>
      </c>
      <c r="H233" t="s">
        <v>9</v>
      </c>
      <c r="I233" t="s">
        <v>10</v>
      </c>
      <c r="J233" t="s">
        <v>46</v>
      </c>
      <c r="K233" t="s">
        <v>18</v>
      </c>
      <c r="L233" t="s">
        <v>103</v>
      </c>
      <c r="M233">
        <v>0.90829982280882005</v>
      </c>
    </row>
    <row r="234" spans="1:13" x14ac:dyDescent="0.25">
      <c r="A234">
        <v>1</v>
      </c>
      <c r="B234">
        <v>14</v>
      </c>
      <c r="C234">
        <v>4</v>
      </c>
      <c r="D234">
        <v>1</v>
      </c>
      <c r="E234" t="s">
        <v>213</v>
      </c>
      <c r="F234">
        <v>2024</v>
      </c>
      <c r="G234" t="s">
        <v>8</v>
      </c>
      <c r="H234" t="s">
        <v>9</v>
      </c>
      <c r="I234" t="s">
        <v>10</v>
      </c>
      <c r="J234" t="s">
        <v>46</v>
      </c>
      <c r="K234" t="s">
        <v>18</v>
      </c>
      <c r="L234" t="s">
        <v>104</v>
      </c>
      <c r="M234">
        <v>1.890034888</v>
      </c>
    </row>
    <row r="235" spans="1:13" x14ac:dyDescent="0.25">
      <c r="A235">
        <v>1</v>
      </c>
      <c r="B235">
        <v>14</v>
      </c>
      <c r="C235">
        <v>4</v>
      </c>
      <c r="D235">
        <v>1</v>
      </c>
      <c r="E235" t="s">
        <v>221</v>
      </c>
      <c r="F235">
        <v>2024</v>
      </c>
      <c r="G235" t="s">
        <v>8</v>
      </c>
      <c r="H235" t="s">
        <v>9</v>
      </c>
      <c r="I235" t="s">
        <v>10</v>
      </c>
      <c r="J235" t="s">
        <v>46</v>
      </c>
      <c r="K235" t="s">
        <v>18</v>
      </c>
      <c r="L235" t="s">
        <v>105</v>
      </c>
      <c r="M235">
        <v>7.8574999999999999E-4</v>
      </c>
    </row>
    <row r="236" spans="1:13" x14ac:dyDescent="0.25">
      <c r="A236">
        <v>1</v>
      </c>
      <c r="B236">
        <v>14</v>
      </c>
      <c r="C236">
        <v>4</v>
      </c>
      <c r="D236">
        <v>1</v>
      </c>
      <c r="E236" t="s">
        <v>215</v>
      </c>
      <c r="F236">
        <v>2024</v>
      </c>
      <c r="G236" t="s">
        <v>8</v>
      </c>
      <c r="H236" t="s">
        <v>9</v>
      </c>
      <c r="I236" t="s">
        <v>10</v>
      </c>
      <c r="J236" t="s">
        <v>46</v>
      </c>
      <c r="K236" t="s">
        <v>19</v>
      </c>
      <c r="L236" t="s">
        <v>106</v>
      </c>
      <c r="M236">
        <v>0.16187400015286615</v>
      </c>
    </row>
    <row r="237" spans="1:13" x14ac:dyDescent="0.25">
      <c r="A237">
        <v>1</v>
      </c>
      <c r="B237">
        <v>14</v>
      </c>
      <c r="C237">
        <v>4</v>
      </c>
      <c r="D237">
        <v>1</v>
      </c>
      <c r="E237" t="s">
        <v>217</v>
      </c>
      <c r="F237">
        <v>2024</v>
      </c>
      <c r="G237" t="s">
        <v>8</v>
      </c>
      <c r="H237" t="s">
        <v>9</v>
      </c>
      <c r="I237" t="s">
        <v>10</v>
      </c>
      <c r="J237" t="s">
        <v>46</v>
      </c>
      <c r="K237" t="s">
        <v>19</v>
      </c>
      <c r="L237" t="s">
        <v>108</v>
      </c>
      <c r="M237">
        <v>0.92863344021201211</v>
      </c>
    </row>
    <row r="238" spans="1:13" x14ac:dyDescent="0.25">
      <c r="A238">
        <v>1</v>
      </c>
      <c r="B238">
        <v>14</v>
      </c>
      <c r="C238">
        <v>4</v>
      </c>
      <c r="D238">
        <v>1</v>
      </c>
      <c r="E238" t="s">
        <v>218</v>
      </c>
      <c r="F238">
        <v>2024</v>
      </c>
      <c r="G238" t="s">
        <v>8</v>
      </c>
      <c r="H238" t="s">
        <v>9</v>
      </c>
      <c r="I238" t="s">
        <v>10</v>
      </c>
      <c r="J238" t="s">
        <v>46</v>
      </c>
      <c r="K238" t="s">
        <v>19</v>
      </c>
      <c r="L238" t="s">
        <v>109</v>
      </c>
      <c r="M238">
        <v>1.449455096096</v>
      </c>
    </row>
    <row r="239" spans="1:13" x14ac:dyDescent="0.25">
      <c r="A239">
        <v>1</v>
      </c>
      <c r="B239">
        <v>101</v>
      </c>
      <c r="C239">
        <v>5</v>
      </c>
      <c r="D239">
        <v>0</v>
      </c>
      <c r="E239" t="s">
        <v>180</v>
      </c>
      <c r="F239">
        <v>2024</v>
      </c>
      <c r="G239" t="s">
        <v>8</v>
      </c>
      <c r="H239" t="s">
        <v>39</v>
      </c>
      <c r="I239" t="s">
        <v>12</v>
      </c>
      <c r="J239" t="s">
        <v>44</v>
      </c>
      <c r="K239" t="s">
        <v>229</v>
      </c>
      <c r="L239" t="s">
        <v>70</v>
      </c>
      <c r="M239">
        <v>1.0825797270600001E-4</v>
      </c>
    </row>
    <row r="240" spans="1:13" x14ac:dyDescent="0.25">
      <c r="A240">
        <v>1</v>
      </c>
      <c r="B240">
        <v>101</v>
      </c>
      <c r="C240">
        <v>5</v>
      </c>
      <c r="D240">
        <v>0</v>
      </c>
      <c r="E240" t="s">
        <v>181</v>
      </c>
      <c r="F240">
        <v>2024</v>
      </c>
      <c r="G240" t="s">
        <v>8</v>
      </c>
      <c r="H240" t="s">
        <v>39</v>
      </c>
      <c r="I240" t="s">
        <v>12</v>
      </c>
      <c r="J240" t="s">
        <v>44</v>
      </c>
      <c r="K240" t="s">
        <v>230</v>
      </c>
      <c r="L240" t="s">
        <v>71</v>
      </c>
      <c r="M240">
        <v>2.5649596100000003E-5</v>
      </c>
    </row>
    <row r="241" spans="1:13" x14ac:dyDescent="0.25">
      <c r="A241">
        <v>1</v>
      </c>
      <c r="B241">
        <v>101</v>
      </c>
      <c r="C241">
        <v>5</v>
      </c>
      <c r="D241">
        <v>0</v>
      </c>
      <c r="E241" t="s">
        <v>182</v>
      </c>
      <c r="F241">
        <v>2024</v>
      </c>
      <c r="G241" t="s">
        <v>8</v>
      </c>
      <c r="H241" t="s">
        <v>39</v>
      </c>
      <c r="I241" t="s">
        <v>12</v>
      </c>
      <c r="J241" t="s">
        <v>44</v>
      </c>
      <c r="K241" t="s">
        <v>14</v>
      </c>
      <c r="L241" t="s">
        <v>72</v>
      </c>
      <c r="M241">
        <v>1.4319162282000001E-4</v>
      </c>
    </row>
    <row r="242" spans="1:13" x14ac:dyDescent="0.25">
      <c r="A242">
        <v>1</v>
      </c>
      <c r="B242">
        <v>101</v>
      </c>
      <c r="C242">
        <v>5</v>
      </c>
      <c r="D242">
        <v>0</v>
      </c>
      <c r="E242" t="s">
        <v>183</v>
      </c>
      <c r="F242">
        <v>2024</v>
      </c>
      <c r="G242" t="s">
        <v>8</v>
      </c>
      <c r="H242" t="s">
        <v>39</v>
      </c>
      <c r="I242" t="s">
        <v>12</v>
      </c>
      <c r="J242" t="s">
        <v>44</v>
      </c>
      <c r="K242" t="s">
        <v>14</v>
      </c>
      <c r="L242" t="s">
        <v>73</v>
      </c>
      <c r="M242">
        <v>2.8315000000000002E-4</v>
      </c>
    </row>
    <row r="243" spans="1:13" x14ac:dyDescent="0.25">
      <c r="A243">
        <v>1</v>
      </c>
      <c r="B243">
        <v>101</v>
      </c>
      <c r="C243">
        <v>5</v>
      </c>
      <c r="D243">
        <v>0</v>
      </c>
      <c r="E243" t="s">
        <v>184</v>
      </c>
      <c r="F243">
        <v>2024</v>
      </c>
      <c r="G243" t="s">
        <v>8</v>
      </c>
      <c r="H243" t="s">
        <v>39</v>
      </c>
      <c r="I243" t="s">
        <v>12</v>
      </c>
      <c r="J243" t="s">
        <v>44</v>
      </c>
      <c r="K243" t="s">
        <v>14</v>
      </c>
      <c r="L243" t="s">
        <v>74</v>
      </c>
      <c r="M243">
        <v>7.161E-4</v>
      </c>
    </row>
    <row r="244" spans="1:13" x14ac:dyDescent="0.25">
      <c r="A244">
        <v>1</v>
      </c>
      <c r="B244">
        <v>101</v>
      </c>
      <c r="C244">
        <v>5</v>
      </c>
      <c r="D244">
        <v>0</v>
      </c>
      <c r="E244" t="s">
        <v>185</v>
      </c>
      <c r="F244">
        <v>2024</v>
      </c>
      <c r="G244" t="s">
        <v>8</v>
      </c>
      <c r="H244" t="s">
        <v>39</v>
      </c>
      <c r="I244" t="s">
        <v>12</v>
      </c>
      <c r="J244" t="s">
        <v>44</v>
      </c>
      <c r="K244" t="s">
        <v>231</v>
      </c>
      <c r="L244" t="s">
        <v>75</v>
      </c>
      <c r="M244">
        <v>1.1843999999999999E-3</v>
      </c>
    </row>
    <row r="245" spans="1:13" x14ac:dyDescent="0.25">
      <c r="A245">
        <v>1</v>
      </c>
      <c r="B245">
        <v>101</v>
      </c>
      <c r="C245">
        <v>5</v>
      </c>
      <c r="D245">
        <v>0</v>
      </c>
      <c r="E245" t="s">
        <v>186</v>
      </c>
      <c r="F245">
        <v>2024</v>
      </c>
      <c r="G245" t="s">
        <v>8</v>
      </c>
      <c r="H245" t="s">
        <v>39</v>
      </c>
      <c r="I245" t="s">
        <v>12</v>
      </c>
      <c r="J245" t="s">
        <v>45</v>
      </c>
      <c r="K245" t="s">
        <v>11</v>
      </c>
      <c r="L245" t="s">
        <v>76</v>
      </c>
      <c r="M245">
        <v>1.19517468E-5</v>
      </c>
    </row>
    <row r="246" spans="1:13" x14ac:dyDescent="0.25">
      <c r="A246">
        <v>1</v>
      </c>
      <c r="B246">
        <v>101</v>
      </c>
      <c r="C246">
        <v>5</v>
      </c>
      <c r="D246">
        <v>0</v>
      </c>
      <c r="E246" t="s">
        <v>187</v>
      </c>
      <c r="F246">
        <v>2024</v>
      </c>
      <c r="G246" t="s">
        <v>8</v>
      </c>
      <c r="H246" t="s">
        <v>39</v>
      </c>
      <c r="I246" t="s">
        <v>12</v>
      </c>
      <c r="J246" t="s">
        <v>45</v>
      </c>
      <c r="K246" t="s">
        <v>11</v>
      </c>
      <c r="L246" t="s">
        <v>77</v>
      </c>
      <c r="M246">
        <v>4.1199999999999999E-5</v>
      </c>
    </row>
    <row r="247" spans="1:13" x14ac:dyDescent="0.25">
      <c r="A247">
        <v>1</v>
      </c>
      <c r="B247">
        <v>101</v>
      </c>
      <c r="C247">
        <v>5</v>
      </c>
      <c r="D247">
        <v>0</v>
      </c>
      <c r="E247" t="s">
        <v>188</v>
      </c>
      <c r="F247">
        <v>2024</v>
      </c>
      <c r="G247" t="s">
        <v>8</v>
      </c>
      <c r="H247" t="s">
        <v>39</v>
      </c>
      <c r="I247" t="s">
        <v>12</v>
      </c>
      <c r="J247" t="s">
        <v>45</v>
      </c>
      <c r="K247" t="s">
        <v>11</v>
      </c>
      <c r="L247" t="s">
        <v>78</v>
      </c>
      <c r="M247">
        <v>1.36E-4</v>
      </c>
    </row>
    <row r="248" spans="1:13" x14ac:dyDescent="0.25">
      <c r="A248">
        <v>1</v>
      </c>
      <c r="B248">
        <v>101</v>
      </c>
      <c r="C248">
        <v>5</v>
      </c>
      <c r="D248">
        <v>0</v>
      </c>
      <c r="E248" t="s">
        <v>189</v>
      </c>
      <c r="F248">
        <v>2024</v>
      </c>
      <c r="G248" t="s">
        <v>8</v>
      </c>
      <c r="H248" t="s">
        <v>39</v>
      </c>
      <c r="I248" t="s">
        <v>12</v>
      </c>
      <c r="J248" t="s">
        <v>45</v>
      </c>
      <c r="K248" t="s">
        <v>11</v>
      </c>
      <c r="L248" t="s">
        <v>79</v>
      </c>
      <c r="M248">
        <v>2.4676953E-6</v>
      </c>
    </row>
    <row r="249" spans="1:13" x14ac:dyDescent="0.25">
      <c r="A249">
        <v>1</v>
      </c>
      <c r="B249">
        <v>101</v>
      </c>
      <c r="C249">
        <v>5</v>
      </c>
      <c r="D249">
        <v>0</v>
      </c>
      <c r="E249" t="s">
        <v>190</v>
      </c>
      <c r="F249">
        <v>2024</v>
      </c>
      <c r="G249" t="s">
        <v>8</v>
      </c>
      <c r="H249" t="s">
        <v>39</v>
      </c>
      <c r="I249" t="s">
        <v>12</v>
      </c>
      <c r="J249" t="s">
        <v>45</v>
      </c>
      <c r="K249" t="s">
        <v>11</v>
      </c>
      <c r="L249" t="s">
        <v>80</v>
      </c>
      <c r="M249">
        <v>1.4455E-3</v>
      </c>
    </row>
    <row r="250" spans="1:13" x14ac:dyDescent="0.25">
      <c r="A250">
        <v>1</v>
      </c>
      <c r="B250">
        <v>101</v>
      </c>
      <c r="C250">
        <v>5</v>
      </c>
      <c r="D250">
        <v>0</v>
      </c>
      <c r="E250" t="s">
        <v>191</v>
      </c>
      <c r="F250">
        <v>2024</v>
      </c>
      <c r="G250" t="s">
        <v>8</v>
      </c>
      <c r="H250" t="s">
        <v>39</v>
      </c>
      <c r="I250" t="s">
        <v>12</v>
      </c>
      <c r="J250" t="s">
        <v>45</v>
      </c>
      <c r="K250" t="s">
        <v>11</v>
      </c>
      <c r="L250" t="s">
        <v>81</v>
      </c>
      <c r="M250">
        <v>2.0000000000000001E-4</v>
      </c>
    </row>
    <row r="251" spans="1:13" x14ac:dyDescent="0.25">
      <c r="A251">
        <v>1</v>
      </c>
      <c r="B251">
        <v>101</v>
      </c>
      <c r="C251">
        <v>5</v>
      </c>
      <c r="D251">
        <v>0</v>
      </c>
      <c r="E251" t="s">
        <v>192</v>
      </c>
      <c r="F251">
        <v>2024</v>
      </c>
      <c r="G251" t="s">
        <v>8</v>
      </c>
      <c r="H251" t="s">
        <v>39</v>
      </c>
      <c r="I251" t="s">
        <v>12</v>
      </c>
      <c r="J251" t="s">
        <v>45</v>
      </c>
      <c r="K251" t="s">
        <v>232</v>
      </c>
      <c r="L251" t="s">
        <v>82</v>
      </c>
      <c r="M251">
        <v>4.5918809999999997E-6</v>
      </c>
    </row>
    <row r="252" spans="1:13" x14ac:dyDescent="0.25">
      <c r="A252">
        <v>1</v>
      </c>
      <c r="B252">
        <v>101</v>
      </c>
      <c r="C252">
        <v>5</v>
      </c>
      <c r="D252">
        <v>0</v>
      </c>
      <c r="E252" t="s">
        <v>194</v>
      </c>
      <c r="F252">
        <v>2024</v>
      </c>
      <c r="G252" t="s">
        <v>8</v>
      </c>
      <c r="H252" t="s">
        <v>39</v>
      </c>
      <c r="I252" t="s">
        <v>12</v>
      </c>
      <c r="J252" t="s">
        <v>45</v>
      </c>
      <c r="K252" t="s">
        <v>232</v>
      </c>
      <c r="L252" t="s">
        <v>84</v>
      </c>
      <c r="M252">
        <v>3.1600415743157893E-5</v>
      </c>
    </row>
    <row r="253" spans="1:13" x14ac:dyDescent="0.25">
      <c r="A253">
        <v>1</v>
      </c>
      <c r="B253">
        <v>101</v>
      </c>
      <c r="C253">
        <v>5</v>
      </c>
      <c r="D253">
        <v>0</v>
      </c>
      <c r="E253" t="s">
        <v>195</v>
      </c>
      <c r="F253">
        <v>2024</v>
      </c>
      <c r="G253" t="s">
        <v>8</v>
      </c>
      <c r="H253" t="s">
        <v>39</v>
      </c>
      <c r="I253" t="s">
        <v>12</v>
      </c>
      <c r="J253" t="s">
        <v>45</v>
      </c>
      <c r="K253" t="s">
        <v>13</v>
      </c>
      <c r="L253" t="s">
        <v>85</v>
      </c>
      <c r="M253">
        <v>3.0439899999999999E-2</v>
      </c>
    </row>
    <row r="254" spans="1:13" x14ac:dyDescent="0.25">
      <c r="A254">
        <v>1</v>
      </c>
      <c r="B254">
        <v>101</v>
      </c>
      <c r="C254">
        <v>5</v>
      </c>
      <c r="D254">
        <v>0</v>
      </c>
      <c r="E254" t="s">
        <v>197</v>
      </c>
      <c r="F254">
        <v>2024</v>
      </c>
      <c r="G254" t="s">
        <v>8</v>
      </c>
      <c r="H254" t="s">
        <v>39</v>
      </c>
      <c r="I254" t="s">
        <v>12</v>
      </c>
      <c r="J254" t="s">
        <v>45</v>
      </c>
      <c r="K254" t="s">
        <v>15</v>
      </c>
      <c r="L254" t="s">
        <v>87</v>
      </c>
      <c r="M254">
        <v>8.459671752E-5</v>
      </c>
    </row>
    <row r="255" spans="1:13" x14ac:dyDescent="0.25">
      <c r="A255">
        <v>1</v>
      </c>
      <c r="B255">
        <v>101</v>
      </c>
      <c r="C255">
        <v>5</v>
      </c>
      <c r="D255">
        <v>0</v>
      </c>
      <c r="E255" t="s">
        <v>198</v>
      </c>
      <c r="F255">
        <v>2024</v>
      </c>
      <c r="G255" t="s">
        <v>8</v>
      </c>
      <c r="H255" t="s">
        <v>39</v>
      </c>
      <c r="I255" t="s">
        <v>12</v>
      </c>
      <c r="J255" t="s">
        <v>45</v>
      </c>
      <c r="K255" t="s">
        <v>16</v>
      </c>
      <c r="L255" t="s">
        <v>88</v>
      </c>
      <c r="M255">
        <v>3.7263000000000001E-3</v>
      </c>
    </row>
    <row r="256" spans="1:13" x14ac:dyDescent="0.25">
      <c r="A256">
        <v>1</v>
      </c>
      <c r="B256">
        <v>101</v>
      </c>
      <c r="C256">
        <v>5</v>
      </c>
      <c r="D256">
        <v>0</v>
      </c>
      <c r="E256" t="s">
        <v>199</v>
      </c>
      <c r="F256">
        <v>2024</v>
      </c>
      <c r="G256" t="s">
        <v>8</v>
      </c>
      <c r="H256" t="s">
        <v>39</v>
      </c>
      <c r="I256" t="s">
        <v>12</v>
      </c>
      <c r="J256" t="s">
        <v>45</v>
      </c>
      <c r="K256" t="s">
        <v>16</v>
      </c>
      <c r="L256" t="s">
        <v>89</v>
      </c>
      <c r="M256">
        <v>8.3134799999999998E-4</v>
      </c>
    </row>
    <row r="257" spans="1:13" x14ac:dyDescent="0.25">
      <c r="A257">
        <v>1</v>
      </c>
      <c r="B257">
        <v>101</v>
      </c>
      <c r="C257">
        <v>5</v>
      </c>
      <c r="D257">
        <v>0</v>
      </c>
      <c r="E257" t="s">
        <v>200</v>
      </c>
      <c r="F257">
        <v>2024</v>
      </c>
      <c r="G257" t="s">
        <v>8</v>
      </c>
      <c r="H257" t="s">
        <v>39</v>
      </c>
      <c r="I257" t="s">
        <v>12</v>
      </c>
      <c r="J257" t="s">
        <v>45</v>
      </c>
      <c r="K257" t="s">
        <v>16</v>
      </c>
      <c r="L257" t="s">
        <v>90</v>
      </c>
      <c r="M257">
        <v>8.1749999999999995E-5</v>
      </c>
    </row>
    <row r="258" spans="1:13" x14ac:dyDescent="0.25">
      <c r="A258">
        <v>1</v>
      </c>
      <c r="B258">
        <v>101</v>
      </c>
      <c r="C258">
        <v>5</v>
      </c>
      <c r="D258">
        <v>0</v>
      </c>
      <c r="E258" t="s">
        <v>201</v>
      </c>
      <c r="F258">
        <v>2024</v>
      </c>
      <c r="G258" t="s">
        <v>8</v>
      </c>
      <c r="H258" t="s">
        <v>39</v>
      </c>
      <c r="I258" t="s">
        <v>12</v>
      </c>
      <c r="J258" t="s">
        <v>45</v>
      </c>
      <c r="K258" t="s">
        <v>16</v>
      </c>
      <c r="L258" t="s">
        <v>91</v>
      </c>
      <c r="M258">
        <v>2.2234009999999998E-2</v>
      </c>
    </row>
    <row r="259" spans="1:13" x14ac:dyDescent="0.25">
      <c r="A259">
        <v>1</v>
      </c>
      <c r="B259">
        <v>101</v>
      </c>
      <c r="C259">
        <v>5</v>
      </c>
      <c r="D259">
        <v>0</v>
      </c>
      <c r="E259" t="s">
        <v>202</v>
      </c>
      <c r="F259">
        <v>2024</v>
      </c>
      <c r="G259" t="s">
        <v>8</v>
      </c>
      <c r="H259" t="s">
        <v>39</v>
      </c>
      <c r="I259" t="s">
        <v>12</v>
      </c>
      <c r="J259" t="s">
        <v>45</v>
      </c>
      <c r="K259" t="s">
        <v>16</v>
      </c>
      <c r="L259" t="s">
        <v>92</v>
      </c>
      <c r="M259">
        <v>2.432E-4</v>
      </c>
    </row>
    <row r="260" spans="1:13" x14ac:dyDescent="0.25">
      <c r="A260">
        <v>1</v>
      </c>
      <c r="B260">
        <v>101</v>
      </c>
      <c r="C260">
        <v>5</v>
      </c>
      <c r="D260">
        <v>0</v>
      </c>
      <c r="E260" t="s">
        <v>203</v>
      </c>
      <c r="F260">
        <v>2024</v>
      </c>
      <c r="G260" t="s">
        <v>8</v>
      </c>
      <c r="H260" t="s">
        <v>39</v>
      </c>
      <c r="I260" t="s">
        <v>12</v>
      </c>
      <c r="J260" t="s">
        <v>46</v>
      </c>
      <c r="K260" t="s">
        <v>11</v>
      </c>
      <c r="L260" t="s">
        <v>93</v>
      </c>
      <c r="M260">
        <v>1.6920622655999999E-4</v>
      </c>
    </row>
    <row r="261" spans="1:13" x14ac:dyDescent="0.25">
      <c r="A261">
        <v>1</v>
      </c>
      <c r="B261">
        <v>101</v>
      </c>
      <c r="C261">
        <v>5</v>
      </c>
      <c r="D261">
        <v>0</v>
      </c>
      <c r="E261" t="s">
        <v>204</v>
      </c>
      <c r="F261">
        <v>2024</v>
      </c>
      <c r="G261" t="s">
        <v>8</v>
      </c>
      <c r="H261" t="s">
        <v>39</v>
      </c>
      <c r="I261" t="s">
        <v>12</v>
      </c>
      <c r="J261" t="s">
        <v>46</v>
      </c>
      <c r="K261" t="s">
        <v>233</v>
      </c>
      <c r="L261" t="s">
        <v>94</v>
      </c>
      <c r="M261">
        <v>2.98226E-3</v>
      </c>
    </row>
    <row r="262" spans="1:13" x14ac:dyDescent="0.25">
      <c r="A262">
        <v>1</v>
      </c>
      <c r="B262">
        <v>101</v>
      </c>
      <c r="C262">
        <v>5</v>
      </c>
      <c r="D262">
        <v>0</v>
      </c>
      <c r="E262" t="s">
        <v>205</v>
      </c>
      <c r="F262">
        <v>2024</v>
      </c>
      <c r="G262" t="s">
        <v>8</v>
      </c>
      <c r="H262" t="s">
        <v>39</v>
      </c>
      <c r="I262" t="s">
        <v>12</v>
      </c>
      <c r="J262" t="s">
        <v>46</v>
      </c>
      <c r="K262" t="s">
        <v>17</v>
      </c>
      <c r="L262" t="s">
        <v>95</v>
      </c>
      <c r="M262">
        <v>5.2984636876636897E-2</v>
      </c>
    </row>
    <row r="263" spans="1:13" x14ac:dyDescent="0.25">
      <c r="A263">
        <v>1</v>
      </c>
      <c r="B263">
        <v>101</v>
      </c>
      <c r="C263">
        <v>5</v>
      </c>
      <c r="D263">
        <v>0</v>
      </c>
      <c r="E263" t="s">
        <v>207</v>
      </c>
      <c r="F263">
        <v>2024</v>
      </c>
      <c r="G263" t="s">
        <v>8</v>
      </c>
      <c r="H263" t="s">
        <v>39</v>
      </c>
      <c r="I263" t="s">
        <v>12</v>
      </c>
      <c r="J263" t="s">
        <v>46</v>
      </c>
      <c r="K263" t="s">
        <v>17</v>
      </c>
      <c r="L263" t="s">
        <v>97</v>
      </c>
      <c r="M263">
        <v>1.1527219819757548E-2</v>
      </c>
    </row>
    <row r="264" spans="1:13" x14ac:dyDescent="0.25">
      <c r="A264">
        <v>1</v>
      </c>
      <c r="B264">
        <v>101</v>
      </c>
      <c r="C264">
        <v>5</v>
      </c>
      <c r="D264">
        <v>0</v>
      </c>
      <c r="E264" t="s">
        <v>208</v>
      </c>
      <c r="F264">
        <v>2024</v>
      </c>
      <c r="G264" t="s">
        <v>8</v>
      </c>
      <c r="H264" t="s">
        <v>39</v>
      </c>
      <c r="I264" t="s">
        <v>12</v>
      </c>
      <c r="J264" t="s">
        <v>46</v>
      </c>
      <c r="K264" t="s">
        <v>17</v>
      </c>
      <c r="L264" t="s">
        <v>98</v>
      </c>
      <c r="M264">
        <v>1.3251416290399999E-3</v>
      </c>
    </row>
    <row r="265" spans="1:13" x14ac:dyDescent="0.25">
      <c r="A265">
        <v>1</v>
      </c>
      <c r="B265">
        <v>101</v>
      </c>
      <c r="C265">
        <v>5</v>
      </c>
      <c r="D265">
        <v>0</v>
      </c>
      <c r="E265" t="s">
        <v>210</v>
      </c>
      <c r="F265">
        <v>2024</v>
      </c>
      <c r="G265" t="s">
        <v>8</v>
      </c>
      <c r="H265" t="s">
        <v>39</v>
      </c>
      <c r="I265" t="s">
        <v>12</v>
      </c>
      <c r="J265" t="s">
        <v>46</v>
      </c>
      <c r="K265" t="s">
        <v>18</v>
      </c>
      <c r="L265" t="s">
        <v>101</v>
      </c>
      <c r="M265">
        <v>3.4990793599999999E-3</v>
      </c>
    </row>
    <row r="266" spans="1:13" x14ac:dyDescent="0.25">
      <c r="A266">
        <v>1</v>
      </c>
      <c r="B266">
        <v>101</v>
      </c>
      <c r="C266">
        <v>5</v>
      </c>
      <c r="D266">
        <v>0</v>
      </c>
      <c r="E266" t="s">
        <v>211</v>
      </c>
      <c r="F266">
        <v>2024</v>
      </c>
      <c r="G266" t="s">
        <v>8</v>
      </c>
      <c r="H266" t="s">
        <v>39</v>
      </c>
      <c r="I266" t="s">
        <v>12</v>
      </c>
      <c r="J266" t="s">
        <v>46</v>
      </c>
      <c r="K266" t="s">
        <v>18</v>
      </c>
      <c r="L266" t="s">
        <v>102</v>
      </c>
      <c r="M266">
        <v>4.8275000000000002E-3</v>
      </c>
    </row>
    <row r="267" spans="1:13" x14ac:dyDescent="0.25">
      <c r="A267">
        <v>1</v>
      </c>
      <c r="B267">
        <v>101</v>
      </c>
      <c r="C267">
        <v>5</v>
      </c>
      <c r="D267">
        <v>0</v>
      </c>
      <c r="E267" t="s">
        <v>212</v>
      </c>
      <c r="F267">
        <v>2024</v>
      </c>
      <c r="G267" t="s">
        <v>8</v>
      </c>
      <c r="H267" t="s">
        <v>39</v>
      </c>
      <c r="I267" t="s">
        <v>12</v>
      </c>
      <c r="J267" t="s">
        <v>46</v>
      </c>
      <c r="K267" t="s">
        <v>18</v>
      </c>
      <c r="L267" t="s">
        <v>103</v>
      </c>
      <c r="M267">
        <v>1.76963030108E-2</v>
      </c>
    </row>
    <row r="268" spans="1:13" x14ac:dyDescent="0.25">
      <c r="A268">
        <v>1</v>
      </c>
      <c r="B268">
        <v>101</v>
      </c>
      <c r="C268">
        <v>5</v>
      </c>
      <c r="D268">
        <v>0</v>
      </c>
      <c r="E268" t="s">
        <v>213</v>
      </c>
      <c r="F268">
        <v>2024</v>
      </c>
      <c r="G268" t="s">
        <v>8</v>
      </c>
      <c r="H268" t="s">
        <v>39</v>
      </c>
      <c r="I268" t="s">
        <v>12</v>
      </c>
      <c r="J268" t="s">
        <v>46</v>
      </c>
      <c r="K268" t="s">
        <v>18</v>
      </c>
      <c r="L268" t="s">
        <v>104</v>
      </c>
      <c r="M268">
        <v>5.9579999999999995E-4</v>
      </c>
    </row>
    <row r="269" spans="1:13" x14ac:dyDescent="0.25">
      <c r="A269">
        <v>1</v>
      </c>
      <c r="B269">
        <v>101</v>
      </c>
      <c r="C269">
        <v>5</v>
      </c>
      <c r="D269">
        <v>0</v>
      </c>
      <c r="E269" t="s">
        <v>215</v>
      </c>
      <c r="F269">
        <v>2024</v>
      </c>
      <c r="G269" t="s">
        <v>8</v>
      </c>
      <c r="H269" t="s">
        <v>39</v>
      </c>
      <c r="I269" t="s">
        <v>12</v>
      </c>
      <c r="J269" t="s">
        <v>46</v>
      </c>
      <c r="K269" t="s">
        <v>19</v>
      </c>
      <c r="L269" t="s">
        <v>106</v>
      </c>
      <c r="M269">
        <v>4.5106932824177777E-2</v>
      </c>
    </row>
    <row r="270" spans="1:13" x14ac:dyDescent="0.25">
      <c r="A270">
        <v>1</v>
      </c>
      <c r="B270">
        <v>101</v>
      </c>
      <c r="C270">
        <v>5</v>
      </c>
      <c r="D270">
        <v>0</v>
      </c>
      <c r="E270" t="s">
        <v>216</v>
      </c>
      <c r="F270">
        <v>2024</v>
      </c>
      <c r="G270" t="s">
        <v>8</v>
      </c>
      <c r="H270" t="s">
        <v>39</v>
      </c>
      <c r="I270" t="s">
        <v>12</v>
      </c>
      <c r="J270" t="s">
        <v>46</v>
      </c>
      <c r="K270" t="s">
        <v>19</v>
      </c>
      <c r="L270" t="s">
        <v>107</v>
      </c>
      <c r="M270">
        <v>5.6322500000000001E-3</v>
      </c>
    </row>
    <row r="271" spans="1:13" x14ac:dyDescent="0.25">
      <c r="A271">
        <v>1</v>
      </c>
      <c r="B271">
        <v>101</v>
      </c>
      <c r="C271">
        <v>5</v>
      </c>
      <c r="D271">
        <v>0</v>
      </c>
      <c r="E271" t="s">
        <v>217</v>
      </c>
      <c r="F271">
        <v>2024</v>
      </c>
      <c r="G271" t="s">
        <v>8</v>
      </c>
      <c r="H271" t="s">
        <v>39</v>
      </c>
      <c r="I271" t="s">
        <v>12</v>
      </c>
      <c r="J271" t="s">
        <v>46</v>
      </c>
      <c r="K271" t="s">
        <v>19</v>
      </c>
      <c r="L271" t="s">
        <v>108</v>
      </c>
      <c r="M271">
        <v>8.8738903479200007E-3</v>
      </c>
    </row>
    <row r="272" spans="1:13" x14ac:dyDescent="0.25">
      <c r="A272">
        <v>1</v>
      </c>
      <c r="B272">
        <v>101</v>
      </c>
      <c r="C272">
        <v>5</v>
      </c>
      <c r="D272">
        <v>0</v>
      </c>
      <c r="E272" t="s">
        <v>218</v>
      </c>
      <c r="F272">
        <v>2024</v>
      </c>
      <c r="G272" t="s">
        <v>8</v>
      </c>
      <c r="H272" t="s">
        <v>39</v>
      </c>
      <c r="I272" t="s">
        <v>12</v>
      </c>
      <c r="J272" t="s">
        <v>46</v>
      </c>
      <c r="K272" t="s">
        <v>19</v>
      </c>
      <c r="L272" t="s">
        <v>109</v>
      </c>
      <c r="M272">
        <v>1.9334264000000002E-3</v>
      </c>
    </row>
    <row r="273" spans="1:13" x14ac:dyDescent="0.25">
      <c r="A273">
        <v>1</v>
      </c>
      <c r="B273">
        <v>23</v>
      </c>
      <c r="C273">
        <v>6</v>
      </c>
      <c r="D273">
        <v>0</v>
      </c>
      <c r="E273" t="s">
        <v>179</v>
      </c>
      <c r="F273">
        <v>2024</v>
      </c>
      <c r="G273" t="s">
        <v>8</v>
      </c>
      <c r="H273" t="s">
        <v>21</v>
      </c>
      <c r="I273" t="s">
        <v>12</v>
      </c>
      <c r="J273" t="s">
        <v>44</v>
      </c>
      <c r="K273" t="s">
        <v>229</v>
      </c>
      <c r="L273" t="s">
        <v>69</v>
      </c>
      <c r="M273">
        <v>3.2304444480000003E-6</v>
      </c>
    </row>
    <row r="274" spans="1:13" x14ac:dyDescent="0.25">
      <c r="A274">
        <v>1</v>
      </c>
      <c r="B274">
        <v>23</v>
      </c>
      <c r="C274">
        <v>6</v>
      </c>
      <c r="D274">
        <v>0</v>
      </c>
      <c r="E274" t="s">
        <v>180</v>
      </c>
      <c r="F274">
        <v>2024</v>
      </c>
      <c r="G274" t="s">
        <v>8</v>
      </c>
      <c r="H274" t="s">
        <v>21</v>
      </c>
      <c r="I274" t="s">
        <v>12</v>
      </c>
      <c r="J274" t="s">
        <v>44</v>
      </c>
      <c r="K274" t="s">
        <v>229</v>
      </c>
      <c r="L274" t="s">
        <v>70</v>
      </c>
      <c r="M274">
        <v>2.1602438333434993E-2</v>
      </c>
    </row>
    <row r="275" spans="1:13" x14ac:dyDescent="0.25">
      <c r="A275">
        <v>1</v>
      </c>
      <c r="B275">
        <v>23</v>
      </c>
      <c r="C275">
        <v>6</v>
      </c>
      <c r="D275">
        <v>0</v>
      </c>
      <c r="E275" t="s">
        <v>181</v>
      </c>
      <c r="F275">
        <v>2024</v>
      </c>
      <c r="G275" t="s">
        <v>8</v>
      </c>
      <c r="H275" t="s">
        <v>21</v>
      </c>
      <c r="I275" t="s">
        <v>12</v>
      </c>
      <c r="J275" t="s">
        <v>44</v>
      </c>
      <c r="K275" t="s">
        <v>230</v>
      </c>
      <c r="L275" t="s">
        <v>71</v>
      </c>
      <c r="M275">
        <v>2.1542000035007502E-3</v>
      </c>
    </row>
    <row r="276" spans="1:13" x14ac:dyDescent="0.25">
      <c r="A276">
        <v>1</v>
      </c>
      <c r="B276">
        <v>23</v>
      </c>
      <c r="C276">
        <v>6</v>
      </c>
      <c r="D276">
        <v>0</v>
      </c>
      <c r="E276" t="s">
        <v>182</v>
      </c>
      <c r="F276">
        <v>2024</v>
      </c>
      <c r="G276" t="s">
        <v>8</v>
      </c>
      <c r="H276" t="s">
        <v>21</v>
      </c>
      <c r="I276" t="s">
        <v>12</v>
      </c>
      <c r="J276" t="s">
        <v>44</v>
      </c>
      <c r="K276" t="s">
        <v>14</v>
      </c>
      <c r="L276" t="s">
        <v>72</v>
      </c>
      <c r="M276">
        <v>3.57782481267E-4</v>
      </c>
    </row>
    <row r="277" spans="1:13" x14ac:dyDescent="0.25">
      <c r="A277">
        <v>1</v>
      </c>
      <c r="B277">
        <v>23</v>
      </c>
      <c r="C277">
        <v>6</v>
      </c>
      <c r="D277">
        <v>0</v>
      </c>
      <c r="E277" t="s">
        <v>183</v>
      </c>
      <c r="F277">
        <v>2024</v>
      </c>
      <c r="G277" t="s">
        <v>8</v>
      </c>
      <c r="H277" t="s">
        <v>21</v>
      </c>
      <c r="I277" t="s">
        <v>12</v>
      </c>
      <c r="J277" t="s">
        <v>44</v>
      </c>
      <c r="K277" t="s">
        <v>14</v>
      </c>
      <c r="L277" t="s">
        <v>73</v>
      </c>
      <c r="M277">
        <v>1.1240679999999999E-2</v>
      </c>
    </row>
    <row r="278" spans="1:13" x14ac:dyDescent="0.25">
      <c r="A278">
        <v>1</v>
      </c>
      <c r="B278">
        <v>23</v>
      </c>
      <c r="C278">
        <v>6</v>
      </c>
      <c r="D278">
        <v>0</v>
      </c>
      <c r="E278" t="s">
        <v>184</v>
      </c>
      <c r="F278">
        <v>2024</v>
      </c>
      <c r="G278" t="s">
        <v>8</v>
      </c>
      <c r="H278" t="s">
        <v>21</v>
      </c>
      <c r="I278" t="s">
        <v>12</v>
      </c>
      <c r="J278" t="s">
        <v>44</v>
      </c>
      <c r="K278" t="s">
        <v>14</v>
      </c>
      <c r="L278" t="s">
        <v>74</v>
      </c>
      <c r="M278">
        <v>1.0547735000000001E-2</v>
      </c>
    </row>
    <row r="279" spans="1:13" x14ac:dyDescent="0.25">
      <c r="A279">
        <v>1</v>
      </c>
      <c r="B279">
        <v>23</v>
      </c>
      <c r="C279">
        <v>6</v>
      </c>
      <c r="D279">
        <v>0</v>
      </c>
      <c r="E279" t="s">
        <v>185</v>
      </c>
      <c r="F279">
        <v>2024</v>
      </c>
      <c r="G279" t="s">
        <v>8</v>
      </c>
      <c r="H279" t="s">
        <v>21</v>
      </c>
      <c r="I279" t="s">
        <v>12</v>
      </c>
      <c r="J279" t="s">
        <v>44</v>
      </c>
      <c r="K279" t="s">
        <v>231</v>
      </c>
      <c r="L279" t="s">
        <v>75</v>
      </c>
      <c r="M279">
        <v>1.3244E-4</v>
      </c>
    </row>
    <row r="280" spans="1:13" x14ac:dyDescent="0.25">
      <c r="A280">
        <v>1</v>
      </c>
      <c r="B280">
        <v>23</v>
      </c>
      <c r="C280">
        <v>6</v>
      </c>
      <c r="D280">
        <v>0</v>
      </c>
      <c r="E280" t="s">
        <v>186</v>
      </c>
      <c r="F280">
        <v>2024</v>
      </c>
      <c r="G280" t="s">
        <v>8</v>
      </c>
      <c r="H280" t="s">
        <v>21</v>
      </c>
      <c r="I280" t="s">
        <v>12</v>
      </c>
      <c r="J280" t="s">
        <v>45</v>
      </c>
      <c r="K280" t="s">
        <v>11</v>
      </c>
      <c r="L280" t="s">
        <v>76</v>
      </c>
      <c r="M280">
        <v>4.7944834300533328E-3</v>
      </c>
    </row>
    <row r="281" spans="1:13" x14ac:dyDescent="0.25">
      <c r="A281">
        <v>1</v>
      </c>
      <c r="B281">
        <v>23</v>
      </c>
      <c r="C281">
        <v>6</v>
      </c>
      <c r="D281">
        <v>0</v>
      </c>
      <c r="E281" t="s">
        <v>187</v>
      </c>
      <c r="F281">
        <v>2024</v>
      </c>
      <c r="G281" t="s">
        <v>8</v>
      </c>
      <c r="H281" t="s">
        <v>21</v>
      </c>
      <c r="I281" t="s">
        <v>12</v>
      </c>
      <c r="J281" t="s">
        <v>45</v>
      </c>
      <c r="K281" t="s">
        <v>11</v>
      </c>
      <c r="L281" t="s">
        <v>77</v>
      </c>
      <c r="M281">
        <v>8.3093999999999996E-4</v>
      </c>
    </row>
    <row r="282" spans="1:13" x14ac:dyDescent="0.25">
      <c r="A282">
        <v>1</v>
      </c>
      <c r="B282">
        <v>23</v>
      </c>
      <c r="C282">
        <v>6</v>
      </c>
      <c r="D282">
        <v>0</v>
      </c>
      <c r="E282" t="s">
        <v>188</v>
      </c>
      <c r="F282">
        <v>2024</v>
      </c>
      <c r="G282" t="s">
        <v>8</v>
      </c>
      <c r="H282" t="s">
        <v>21</v>
      </c>
      <c r="I282" t="s">
        <v>12</v>
      </c>
      <c r="J282" t="s">
        <v>45</v>
      </c>
      <c r="K282" t="s">
        <v>11</v>
      </c>
      <c r="L282" t="s">
        <v>78</v>
      </c>
      <c r="M282">
        <v>6.5631049999999996E-3</v>
      </c>
    </row>
    <row r="283" spans="1:13" x14ac:dyDescent="0.25">
      <c r="A283">
        <v>1</v>
      </c>
      <c r="B283">
        <v>23</v>
      </c>
      <c r="C283">
        <v>6</v>
      </c>
      <c r="D283">
        <v>0</v>
      </c>
      <c r="E283" t="s">
        <v>189</v>
      </c>
      <c r="F283">
        <v>2024</v>
      </c>
      <c r="G283" t="s">
        <v>8</v>
      </c>
      <c r="H283" t="s">
        <v>21</v>
      </c>
      <c r="I283" t="s">
        <v>12</v>
      </c>
      <c r="J283" t="s">
        <v>45</v>
      </c>
      <c r="K283" t="s">
        <v>11</v>
      </c>
      <c r="L283" t="s">
        <v>79</v>
      </c>
      <c r="M283">
        <v>6.0125932440000006E-4</v>
      </c>
    </row>
    <row r="284" spans="1:13" x14ac:dyDescent="0.25">
      <c r="A284">
        <v>1</v>
      </c>
      <c r="B284">
        <v>23</v>
      </c>
      <c r="C284">
        <v>6</v>
      </c>
      <c r="D284">
        <v>0</v>
      </c>
      <c r="E284" t="s">
        <v>190</v>
      </c>
      <c r="F284">
        <v>2024</v>
      </c>
      <c r="G284" t="s">
        <v>8</v>
      </c>
      <c r="H284" t="s">
        <v>21</v>
      </c>
      <c r="I284" t="s">
        <v>12</v>
      </c>
      <c r="J284" t="s">
        <v>45</v>
      </c>
      <c r="K284" t="s">
        <v>11</v>
      </c>
      <c r="L284" t="s">
        <v>80</v>
      </c>
      <c r="M284">
        <v>2.6103283800000002E-2</v>
      </c>
    </row>
    <row r="285" spans="1:13" x14ac:dyDescent="0.25">
      <c r="A285">
        <v>1</v>
      </c>
      <c r="B285">
        <v>23</v>
      </c>
      <c r="C285">
        <v>6</v>
      </c>
      <c r="D285">
        <v>0</v>
      </c>
      <c r="E285" t="s">
        <v>191</v>
      </c>
      <c r="F285">
        <v>2024</v>
      </c>
      <c r="G285" t="s">
        <v>8</v>
      </c>
      <c r="H285" t="s">
        <v>21</v>
      </c>
      <c r="I285" t="s">
        <v>12</v>
      </c>
      <c r="J285" t="s">
        <v>45</v>
      </c>
      <c r="K285" t="s">
        <v>11</v>
      </c>
      <c r="L285" t="s">
        <v>81</v>
      </c>
      <c r="M285">
        <v>4.0339100000000003E-2</v>
      </c>
    </row>
    <row r="286" spans="1:13" x14ac:dyDescent="0.25">
      <c r="A286">
        <v>1</v>
      </c>
      <c r="B286">
        <v>23</v>
      </c>
      <c r="C286">
        <v>6</v>
      </c>
      <c r="D286">
        <v>0</v>
      </c>
      <c r="E286" t="s">
        <v>192</v>
      </c>
      <c r="F286">
        <v>2024</v>
      </c>
      <c r="G286" t="s">
        <v>8</v>
      </c>
      <c r="H286" t="s">
        <v>21</v>
      </c>
      <c r="I286" t="s">
        <v>12</v>
      </c>
      <c r="J286" t="s">
        <v>45</v>
      </c>
      <c r="K286" t="s">
        <v>232</v>
      </c>
      <c r="L286" t="s">
        <v>82</v>
      </c>
      <c r="M286">
        <v>1.4577334516399998E-3</v>
      </c>
    </row>
    <row r="287" spans="1:13" x14ac:dyDescent="0.25">
      <c r="A287">
        <v>1</v>
      </c>
      <c r="B287">
        <v>23</v>
      </c>
      <c r="C287">
        <v>6</v>
      </c>
      <c r="D287">
        <v>0</v>
      </c>
      <c r="E287" t="s">
        <v>193</v>
      </c>
      <c r="F287">
        <v>2024</v>
      </c>
      <c r="G287" t="s">
        <v>8</v>
      </c>
      <c r="H287" t="s">
        <v>21</v>
      </c>
      <c r="I287" t="s">
        <v>12</v>
      </c>
      <c r="J287" t="s">
        <v>45</v>
      </c>
      <c r="K287" t="s">
        <v>232</v>
      </c>
      <c r="L287" t="s">
        <v>83</v>
      </c>
      <c r="M287">
        <v>1.6130321882666668E-4</v>
      </c>
    </row>
    <row r="288" spans="1:13" x14ac:dyDescent="0.25">
      <c r="A288">
        <v>1</v>
      </c>
      <c r="B288">
        <v>23</v>
      </c>
      <c r="C288">
        <v>6</v>
      </c>
      <c r="D288">
        <v>0</v>
      </c>
      <c r="E288" t="s">
        <v>194</v>
      </c>
      <c r="F288">
        <v>2024</v>
      </c>
      <c r="G288" t="s">
        <v>8</v>
      </c>
      <c r="H288" t="s">
        <v>21</v>
      </c>
      <c r="I288" t="s">
        <v>12</v>
      </c>
      <c r="J288" t="s">
        <v>45</v>
      </c>
      <c r="K288" t="s">
        <v>232</v>
      </c>
      <c r="L288" t="s">
        <v>84</v>
      </c>
      <c r="M288">
        <v>1.4479988180271578E-3</v>
      </c>
    </row>
    <row r="289" spans="1:13" x14ac:dyDescent="0.25">
      <c r="A289">
        <v>1</v>
      </c>
      <c r="B289">
        <v>23</v>
      </c>
      <c r="C289">
        <v>6</v>
      </c>
      <c r="D289">
        <v>0</v>
      </c>
      <c r="E289" t="s">
        <v>195</v>
      </c>
      <c r="F289">
        <v>2024</v>
      </c>
      <c r="G289" t="s">
        <v>8</v>
      </c>
      <c r="H289" t="s">
        <v>21</v>
      </c>
      <c r="I289" t="s">
        <v>12</v>
      </c>
      <c r="J289" t="s">
        <v>45</v>
      </c>
      <c r="K289" t="s">
        <v>13</v>
      </c>
      <c r="L289" t="s">
        <v>85</v>
      </c>
      <c r="M289">
        <v>9.8530001000000006E-2</v>
      </c>
    </row>
    <row r="290" spans="1:13" x14ac:dyDescent="0.25">
      <c r="A290">
        <v>1</v>
      </c>
      <c r="B290">
        <v>23</v>
      </c>
      <c r="C290">
        <v>6</v>
      </c>
      <c r="D290">
        <v>0</v>
      </c>
      <c r="E290" t="s">
        <v>196</v>
      </c>
      <c r="F290">
        <v>2024</v>
      </c>
      <c r="G290" t="s">
        <v>8</v>
      </c>
      <c r="H290" t="s">
        <v>21</v>
      </c>
      <c r="I290" t="s">
        <v>12</v>
      </c>
      <c r="J290" t="s">
        <v>45</v>
      </c>
      <c r="K290" t="s">
        <v>13</v>
      </c>
      <c r="L290" t="s">
        <v>86</v>
      </c>
      <c r="M290">
        <v>2.2683149999999999E-4</v>
      </c>
    </row>
    <row r="291" spans="1:13" x14ac:dyDescent="0.25">
      <c r="A291">
        <v>1</v>
      </c>
      <c r="B291">
        <v>23</v>
      </c>
      <c r="C291">
        <v>6</v>
      </c>
      <c r="D291">
        <v>0</v>
      </c>
      <c r="E291" t="s">
        <v>197</v>
      </c>
      <c r="F291">
        <v>2024</v>
      </c>
      <c r="G291" t="s">
        <v>8</v>
      </c>
      <c r="H291" t="s">
        <v>21</v>
      </c>
      <c r="I291" t="s">
        <v>12</v>
      </c>
      <c r="J291" t="s">
        <v>45</v>
      </c>
      <c r="K291" t="s">
        <v>15</v>
      </c>
      <c r="L291" t="s">
        <v>87</v>
      </c>
      <c r="M291">
        <v>9.9949217939800002E-3</v>
      </c>
    </row>
    <row r="292" spans="1:13" x14ac:dyDescent="0.25">
      <c r="A292">
        <v>1</v>
      </c>
      <c r="B292">
        <v>23</v>
      </c>
      <c r="C292">
        <v>6</v>
      </c>
      <c r="D292">
        <v>0</v>
      </c>
      <c r="E292" t="s">
        <v>198</v>
      </c>
      <c r="F292">
        <v>2024</v>
      </c>
      <c r="G292" t="s">
        <v>8</v>
      </c>
      <c r="H292" t="s">
        <v>21</v>
      </c>
      <c r="I292" t="s">
        <v>12</v>
      </c>
      <c r="J292" t="s">
        <v>45</v>
      </c>
      <c r="K292" t="s">
        <v>16</v>
      </c>
      <c r="L292" t="s">
        <v>88</v>
      </c>
      <c r="M292">
        <v>6.0637500000000003E-4</v>
      </c>
    </row>
    <row r="293" spans="1:13" x14ac:dyDescent="0.25">
      <c r="A293">
        <v>1</v>
      </c>
      <c r="B293">
        <v>23</v>
      </c>
      <c r="C293">
        <v>6</v>
      </c>
      <c r="D293">
        <v>0</v>
      </c>
      <c r="E293" t="s">
        <v>199</v>
      </c>
      <c r="F293">
        <v>2024</v>
      </c>
      <c r="G293" t="s">
        <v>8</v>
      </c>
      <c r="H293" t="s">
        <v>21</v>
      </c>
      <c r="I293" t="s">
        <v>12</v>
      </c>
      <c r="J293" t="s">
        <v>45</v>
      </c>
      <c r="K293" t="s">
        <v>16</v>
      </c>
      <c r="L293" t="s">
        <v>89</v>
      </c>
      <c r="M293">
        <v>2.1258900000000001E-3</v>
      </c>
    </row>
    <row r="294" spans="1:13" x14ac:dyDescent="0.25">
      <c r="A294">
        <v>1</v>
      </c>
      <c r="B294">
        <v>23</v>
      </c>
      <c r="C294">
        <v>6</v>
      </c>
      <c r="D294">
        <v>0</v>
      </c>
      <c r="E294" t="s">
        <v>200</v>
      </c>
      <c r="F294">
        <v>2024</v>
      </c>
      <c r="G294" t="s">
        <v>8</v>
      </c>
      <c r="H294" t="s">
        <v>21</v>
      </c>
      <c r="I294" t="s">
        <v>12</v>
      </c>
      <c r="J294" t="s">
        <v>45</v>
      </c>
      <c r="K294" t="s">
        <v>16</v>
      </c>
      <c r="L294" t="s">
        <v>90</v>
      </c>
      <c r="M294">
        <v>7.3665000000000004E-4</v>
      </c>
    </row>
    <row r="295" spans="1:13" x14ac:dyDescent="0.25">
      <c r="A295">
        <v>1</v>
      </c>
      <c r="B295">
        <v>23</v>
      </c>
      <c r="C295">
        <v>6</v>
      </c>
      <c r="D295">
        <v>0</v>
      </c>
      <c r="E295" t="s">
        <v>201</v>
      </c>
      <c r="F295">
        <v>2024</v>
      </c>
      <c r="G295" t="s">
        <v>8</v>
      </c>
      <c r="H295" t="s">
        <v>21</v>
      </c>
      <c r="I295" t="s">
        <v>12</v>
      </c>
      <c r="J295" t="s">
        <v>45</v>
      </c>
      <c r="K295" t="s">
        <v>16</v>
      </c>
      <c r="L295" t="s">
        <v>91</v>
      </c>
      <c r="M295">
        <v>2.067108366666667E-2</v>
      </c>
    </row>
    <row r="296" spans="1:13" x14ac:dyDescent="0.25">
      <c r="A296">
        <v>1</v>
      </c>
      <c r="B296">
        <v>23</v>
      </c>
      <c r="C296">
        <v>6</v>
      </c>
      <c r="D296">
        <v>0</v>
      </c>
      <c r="E296" t="s">
        <v>202</v>
      </c>
      <c r="F296">
        <v>2024</v>
      </c>
      <c r="G296" t="s">
        <v>8</v>
      </c>
      <c r="H296" t="s">
        <v>21</v>
      </c>
      <c r="I296" t="s">
        <v>12</v>
      </c>
      <c r="J296" t="s">
        <v>45</v>
      </c>
      <c r="K296" t="s">
        <v>16</v>
      </c>
      <c r="L296" t="s">
        <v>92</v>
      </c>
      <c r="M296">
        <v>3.7406434000000002E-2</v>
      </c>
    </row>
    <row r="297" spans="1:13" x14ac:dyDescent="0.25">
      <c r="A297">
        <v>1</v>
      </c>
      <c r="B297">
        <v>23</v>
      </c>
      <c r="C297">
        <v>6</v>
      </c>
      <c r="D297">
        <v>0</v>
      </c>
      <c r="E297" t="s">
        <v>203</v>
      </c>
      <c r="F297">
        <v>2024</v>
      </c>
      <c r="G297" t="s">
        <v>8</v>
      </c>
      <c r="H297" t="s">
        <v>21</v>
      </c>
      <c r="I297" t="s">
        <v>12</v>
      </c>
      <c r="J297" t="s">
        <v>46</v>
      </c>
      <c r="K297" t="s">
        <v>11</v>
      </c>
      <c r="L297" t="s">
        <v>93</v>
      </c>
      <c r="M297">
        <v>5.9359882776E-3</v>
      </c>
    </row>
    <row r="298" spans="1:13" x14ac:dyDescent="0.25">
      <c r="A298">
        <v>1</v>
      </c>
      <c r="B298">
        <v>23</v>
      </c>
      <c r="C298">
        <v>6</v>
      </c>
      <c r="D298">
        <v>0</v>
      </c>
      <c r="E298" t="s">
        <v>204</v>
      </c>
      <c r="F298">
        <v>2024</v>
      </c>
      <c r="G298" t="s">
        <v>8</v>
      </c>
      <c r="H298" t="s">
        <v>21</v>
      </c>
      <c r="I298" t="s">
        <v>12</v>
      </c>
      <c r="J298" t="s">
        <v>46</v>
      </c>
      <c r="K298" t="s">
        <v>233</v>
      </c>
      <c r="L298" t="s">
        <v>94</v>
      </c>
      <c r="M298">
        <v>4.4409064960000001E-2</v>
      </c>
    </row>
    <row r="299" spans="1:13" x14ac:dyDescent="0.25">
      <c r="A299">
        <v>1</v>
      </c>
      <c r="B299">
        <v>23</v>
      </c>
      <c r="C299">
        <v>6</v>
      </c>
      <c r="D299">
        <v>0</v>
      </c>
      <c r="E299" t="s">
        <v>205</v>
      </c>
      <c r="F299">
        <v>2024</v>
      </c>
      <c r="G299" t="s">
        <v>8</v>
      </c>
      <c r="H299" t="s">
        <v>21</v>
      </c>
      <c r="I299" t="s">
        <v>12</v>
      </c>
      <c r="J299" t="s">
        <v>46</v>
      </c>
      <c r="K299" t="s">
        <v>17</v>
      </c>
      <c r="L299" t="s">
        <v>95</v>
      </c>
      <c r="M299">
        <v>1.0335492601793808</v>
      </c>
    </row>
    <row r="300" spans="1:13" x14ac:dyDescent="0.25">
      <c r="A300">
        <v>1</v>
      </c>
      <c r="B300">
        <v>23</v>
      </c>
      <c r="C300">
        <v>6</v>
      </c>
      <c r="D300">
        <v>0</v>
      </c>
      <c r="E300" t="s">
        <v>206</v>
      </c>
      <c r="F300">
        <v>2024</v>
      </c>
      <c r="G300" t="s">
        <v>8</v>
      </c>
      <c r="H300" t="s">
        <v>21</v>
      </c>
      <c r="I300" t="s">
        <v>12</v>
      </c>
      <c r="J300" t="s">
        <v>46</v>
      </c>
      <c r="K300" t="s">
        <v>17</v>
      </c>
      <c r="L300" t="s">
        <v>96</v>
      </c>
      <c r="M300">
        <v>1.1292386422800001E-3</v>
      </c>
    </row>
    <row r="301" spans="1:13" x14ac:dyDescent="0.25">
      <c r="A301">
        <v>1</v>
      </c>
      <c r="B301">
        <v>23</v>
      </c>
      <c r="C301">
        <v>6</v>
      </c>
      <c r="D301">
        <v>0</v>
      </c>
      <c r="E301" t="s">
        <v>207</v>
      </c>
      <c r="F301">
        <v>2024</v>
      </c>
      <c r="G301" t="s">
        <v>8</v>
      </c>
      <c r="H301" t="s">
        <v>21</v>
      </c>
      <c r="I301" t="s">
        <v>12</v>
      </c>
      <c r="J301" t="s">
        <v>46</v>
      </c>
      <c r="K301" t="s">
        <v>17</v>
      </c>
      <c r="L301" t="s">
        <v>97</v>
      </c>
      <c r="M301">
        <v>0.38977046493843603</v>
      </c>
    </row>
    <row r="302" spans="1:13" x14ac:dyDescent="0.25">
      <c r="A302">
        <v>1</v>
      </c>
      <c r="B302">
        <v>23</v>
      </c>
      <c r="C302">
        <v>6</v>
      </c>
      <c r="D302">
        <v>0</v>
      </c>
      <c r="E302" t="s">
        <v>208</v>
      </c>
      <c r="F302">
        <v>2024</v>
      </c>
      <c r="G302" t="s">
        <v>8</v>
      </c>
      <c r="H302" t="s">
        <v>21</v>
      </c>
      <c r="I302" t="s">
        <v>12</v>
      </c>
      <c r="J302" t="s">
        <v>46</v>
      </c>
      <c r="K302" t="s">
        <v>17</v>
      </c>
      <c r="L302" t="s">
        <v>98</v>
      </c>
      <c r="M302">
        <v>1.3842602788116335E-2</v>
      </c>
    </row>
    <row r="303" spans="1:13" x14ac:dyDescent="0.25">
      <c r="A303">
        <v>1</v>
      </c>
      <c r="B303">
        <v>23</v>
      </c>
      <c r="C303">
        <v>6</v>
      </c>
      <c r="D303">
        <v>0</v>
      </c>
      <c r="E303" t="s">
        <v>209</v>
      </c>
      <c r="F303">
        <v>2024</v>
      </c>
      <c r="G303" t="s">
        <v>8</v>
      </c>
      <c r="H303" t="s">
        <v>21</v>
      </c>
      <c r="I303" t="s">
        <v>12</v>
      </c>
      <c r="J303" t="s">
        <v>46</v>
      </c>
      <c r="K303" t="s">
        <v>17</v>
      </c>
      <c r="L303" t="s">
        <v>99</v>
      </c>
      <c r="M303">
        <v>3.6850363199999997E-4</v>
      </c>
    </row>
    <row r="304" spans="1:13" x14ac:dyDescent="0.25">
      <c r="A304">
        <v>1</v>
      </c>
      <c r="B304">
        <v>23</v>
      </c>
      <c r="C304">
        <v>6</v>
      </c>
      <c r="D304">
        <v>0</v>
      </c>
      <c r="E304" t="s">
        <v>210</v>
      </c>
      <c r="F304">
        <v>2024</v>
      </c>
      <c r="G304" t="s">
        <v>8</v>
      </c>
      <c r="H304" t="s">
        <v>21</v>
      </c>
      <c r="I304" t="s">
        <v>12</v>
      </c>
      <c r="J304" t="s">
        <v>46</v>
      </c>
      <c r="K304" t="s">
        <v>18</v>
      </c>
      <c r="L304" t="s">
        <v>101</v>
      </c>
      <c r="M304">
        <v>8.7656640706666664E-2</v>
      </c>
    </row>
    <row r="305" spans="1:13" x14ac:dyDescent="0.25">
      <c r="A305">
        <v>1</v>
      </c>
      <c r="B305">
        <v>23</v>
      </c>
      <c r="C305">
        <v>6</v>
      </c>
      <c r="D305">
        <v>0</v>
      </c>
      <c r="E305" t="s">
        <v>211</v>
      </c>
      <c r="F305">
        <v>2024</v>
      </c>
      <c r="G305" t="s">
        <v>8</v>
      </c>
      <c r="H305" t="s">
        <v>21</v>
      </c>
      <c r="I305" t="s">
        <v>12</v>
      </c>
      <c r="J305" t="s">
        <v>46</v>
      </c>
      <c r="K305" t="s">
        <v>18</v>
      </c>
      <c r="L305" t="s">
        <v>102</v>
      </c>
      <c r="M305">
        <v>4.7212354523965015E-2</v>
      </c>
    </row>
    <row r="306" spans="1:13" x14ac:dyDescent="0.25">
      <c r="A306">
        <v>1</v>
      </c>
      <c r="B306">
        <v>23</v>
      </c>
      <c r="C306">
        <v>6</v>
      </c>
      <c r="D306">
        <v>0</v>
      </c>
      <c r="E306" t="s">
        <v>212</v>
      </c>
      <c r="F306">
        <v>2024</v>
      </c>
      <c r="G306" t="s">
        <v>8</v>
      </c>
      <c r="H306" t="s">
        <v>21</v>
      </c>
      <c r="I306" t="s">
        <v>12</v>
      </c>
      <c r="J306" t="s">
        <v>46</v>
      </c>
      <c r="K306" t="s">
        <v>18</v>
      </c>
      <c r="L306" t="s">
        <v>103</v>
      </c>
      <c r="M306">
        <v>0.27607636106291999</v>
      </c>
    </row>
    <row r="307" spans="1:13" x14ac:dyDescent="0.25">
      <c r="A307">
        <v>1</v>
      </c>
      <c r="B307">
        <v>23</v>
      </c>
      <c r="C307">
        <v>6</v>
      </c>
      <c r="D307">
        <v>0</v>
      </c>
      <c r="E307" t="s">
        <v>213</v>
      </c>
      <c r="F307">
        <v>2024</v>
      </c>
      <c r="G307" t="s">
        <v>8</v>
      </c>
      <c r="H307" t="s">
        <v>21</v>
      </c>
      <c r="I307" t="s">
        <v>12</v>
      </c>
      <c r="J307" t="s">
        <v>46</v>
      </c>
      <c r="K307" t="s">
        <v>18</v>
      </c>
      <c r="L307" t="s">
        <v>104</v>
      </c>
      <c r="M307">
        <v>6.0146600000000001E-2</v>
      </c>
    </row>
    <row r="308" spans="1:13" x14ac:dyDescent="0.25">
      <c r="A308">
        <v>1</v>
      </c>
      <c r="B308">
        <v>23</v>
      </c>
      <c r="C308">
        <v>6</v>
      </c>
      <c r="D308">
        <v>0</v>
      </c>
      <c r="E308" t="s">
        <v>215</v>
      </c>
      <c r="F308">
        <v>2024</v>
      </c>
      <c r="G308" t="s">
        <v>8</v>
      </c>
      <c r="H308" t="s">
        <v>21</v>
      </c>
      <c r="I308" t="s">
        <v>12</v>
      </c>
      <c r="J308" t="s">
        <v>46</v>
      </c>
      <c r="K308" t="s">
        <v>19</v>
      </c>
      <c r="L308" t="s">
        <v>106</v>
      </c>
      <c r="M308">
        <v>9.7071640262143002E-2</v>
      </c>
    </row>
    <row r="309" spans="1:13" x14ac:dyDescent="0.25">
      <c r="A309">
        <v>1</v>
      </c>
      <c r="B309">
        <v>23</v>
      </c>
      <c r="C309">
        <v>6</v>
      </c>
      <c r="D309">
        <v>0</v>
      </c>
      <c r="E309" t="s">
        <v>216</v>
      </c>
      <c r="F309">
        <v>2024</v>
      </c>
      <c r="G309" t="s">
        <v>8</v>
      </c>
      <c r="H309" t="s">
        <v>21</v>
      </c>
      <c r="I309" t="s">
        <v>12</v>
      </c>
      <c r="J309" t="s">
        <v>46</v>
      </c>
      <c r="K309" t="s">
        <v>19</v>
      </c>
      <c r="L309" t="s">
        <v>107</v>
      </c>
      <c r="M309">
        <v>6.2841249999999998E-3</v>
      </c>
    </row>
    <row r="310" spans="1:13" x14ac:dyDescent="0.25">
      <c r="A310">
        <v>1</v>
      </c>
      <c r="B310">
        <v>23</v>
      </c>
      <c r="C310">
        <v>6</v>
      </c>
      <c r="D310">
        <v>0</v>
      </c>
      <c r="E310" t="s">
        <v>217</v>
      </c>
      <c r="F310">
        <v>2024</v>
      </c>
      <c r="G310" t="s">
        <v>8</v>
      </c>
      <c r="H310" t="s">
        <v>21</v>
      </c>
      <c r="I310" t="s">
        <v>12</v>
      </c>
      <c r="J310" t="s">
        <v>46</v>
      </c>
      <c r="K310" t="s">
        <v>19</v>
      </c>
      <c r="L310" t="s">
        <v>108</v>
      </c>
      <c r="M310">
        <v>0.14806991960740501</v>
      </c>
    </row>
    <row r="311" spans="1:13" x14ac:dyDescent="0.25">
      <c r="A311">
        <v>1</v>
      </c>
      <c r="B311">
        <v>23</v>
      </c>
      <c r="C311">
        <v>6</v>
      </c>
      <c r="D311">
        <v>0</v>
      </c>
      <c r="E311" t="s">
        <v>218</v>
      </c>
      <c r="F311">
        <v>2024</v>
      </c>
      <c r="G311" t="s">
        <v>8</v>
      </c>
      <c r="H311" t="s">
        <v>21</v>
      </c>
      <c r="I311" t="s">
        <v>12</v>
      </c>
      <c r="J311" t="s">
        <v>46</v>
      </c>
      <c r="K311" t="s">
        <v>19</v>
      </c>
      <c r="L311" t="s">
        <v>109</v>
      </c>
      <c r="M311">
        <v>4.9644216296000007E-2</v>
      </c>
    </row>
    <row r="312" spans="1:13" x14ac:dyDescent="0.25">
      <c r="A312">
        <v>3</v>
      </c>
      <c r="B312">
        <v>34</v>
      </c>
      <c r="C312">
        <v>1</v>
      </c>
      <c r="D312">
        <v>0</v>
      </c>
      <c r="E312" t="s">
        <v>180</v>
      </c>
      <c r="F312">
        <v>2024</v>
      </c>
      <c r="G312" t="s">
        <v>25</v>
      </c>
      <c r="H312" t="s">
        <v>29</v>
      </c>
      <c r="I312" t="s">
        <v>12</v>
      </c>
      <c r="J312" t="s">
        <v>44</v>
      </c>
      <c r="K312" t="s">
        <v>229</v>
      </c>
      <c r="L312" t="s">
        <v>70</v>
      </c>
      <c r="M312">
        <v>5.8452992504700002E-4</v>
      </c>
    </row>
    <row r="313" spans="1:13" x14ac:dyDescent="0.25">
      <c r="A313">
        <v>3</v>
      </c>
      <c r="B313">
        <v>34</v>
      </c>
      <c r="C313">
        <v>1</v>
      </c>
      <c r="D313">
        <v>0</v>
      </c>
      <c r="E313" t="s">
        <v>181</v>
      </c>
      <c r="F313">
        <v>2024</v>
      </c>
      <c r="G313" t="s">
        <v>25</v>
      </c>
      <c r="H313" t="s">
        <v>29</v>
      </c>
      <c r="I313" t="s">
        <v>12</v>
      </c>
      <c r="J313" t="s">
        <v>44</v>
      </c>
      <c r="K313" t="s">
        <v>230</v>
      </c>
      <c r="L313" t="s">
        <v>71</v>
      </c>
      <c r="M313">
        <v>1.2021769332300003E-3</v>
      </c>
    </row>
    <row r="314" spans="1:13" x14ac:dyDescent="0.25">
      <c r="A314">
        <v>3</v>
      </c>
      <c r="B314">
        <v>34</v>
      </c>
      <c r="C314">
        <v>1</v>
      </c>
      <c r="D314">
        <v>0</v>
      </c>
      <c r="E314" t="s">
        <v>182</v>
      </c>
      <c r="F314">
        <v>2024</v>
      </c>
      <c r="G314" t="s">
        <v>25</v>
      </c>
      <c r="H314" t="s">
        <v>29</v>
      </c>
      <c r="I314" t="s">
        <v>12</v>
      </c>
      <c r="J314" t="s">
        <v>44</v>
      </c>
      <c r="K314" t="s">
        <v>14</v>
      </c>
      <c r="L314" t="s">
        <v>72</v>
      </c>
      <c r="M314">
        <v>3.5608249440000002E-4</v>
      </c>
    </row>
    <row r="315" spans="1:13" x14ac:dyDescent="0.25">
      <c r="A315">
        <v>3</v>
      </c>
      <c r="B315">
        <v>34</v>
      </c>
      <c r="C315">
        <v>1</v>
      </c>
      <c r="D315">
        <v>0</v>
      </c>
      <c r="E315" t="s">
        <v>183</v>
      </c>
      <c r="F315">
        <v>2024</v>
      </c>
      <c r="G315" t="s">
        <v>25</v>
      </c>
      <c r="H315" t="s">
        <v>29</v>
      </c>
      <c r="I315" t="s">
        <v>12</v>
      </c>
      <c r="J315" t="s">
        <v>44</v>
      </c>
      <c r="K315" t="s">
        <v>14</v>
      </c>
      <c r="L315" t="s">
        <v>73</v>
      </c>
      <c r="M315">
        <v>2.0386899999999999E-2</v>
      </c>
    </row>
    <row r="316" spans="1:13" x14ac:dyDescent="0.25">
      <c r="A316">
        <v>3</v>
      </c>
      <c r="B316">
        <v>34</v>
      </c>
      <c r="C316">
        <v>1</v>
      </c>
      <c r="D316">
        <v>0</v>
      </c>
      <c r="E316" t="s">
        <v>184</v>
      </c>
      <c r="F316">
        <v>2024</v>
      </c>
      <c r="G316" t="s">
        <v>25</v>
      </c>
      <c r="H316" t="s">
        <v>29</v>
      </c>
      <c r="I316" t="s">
        <v>12</v>
      </c>
      <c r="J316" t="s">
        <v>44</v>
      </c>
      <c r="K316" t="s">
        <v>14</v>
      </c>
      <c r="L316" t="s">
        <v>74</v>
      </c>
      <c r="M316">
        <v>4.0230200000000004E-3</v>
      </c>
    </row>
    <row r="317" spans="1:13" x14ac:dyDescent="0.25">
      <c r="A317">
        <v>3</v>
      </c>
      <c r="B317">
        <v>34</v>
      </c>
      <c r="C317">
        <v>1</v>
      </c>
      <c r="D317">
        <v>0</v>
      </c>
      <c r="E317" t="s">
        <v>185</v>
      </c>
      <c r="F317">
        <v>2024</v>
      </c>
      <c r="G317" t="s">
        <v>25</v>
      </c>
      <c r="H317" t="s">
        <v>29</v>
      </c>
      <c r="I317" t="s">
        <v>12</v>
      </c>
      <c r="J317" t="s">
        <v>44</v>
      </c>
      <c r="K317" t="s">
        <v>231</v>
      </c>
      <c r="L317" t="s">
        <v>75</v>
      </c>
      <c r="M317">
        <v>1.2078348979591837E-2</v>
      </c>
    </row>
    <row r="318" spans="1:13" x14ac:dyDescent="0.25">
      <c r="A318">
        <v>3</v>
      </c>
      <c r="B318">
        <v>34</v>
      </c>
      <c r="C318">
        <v>1</v>
      </c>
      <c r="D318">
        <v>0</v>
      </c>
      <c r="E318" t="s">
        <v>219</v>
      </c>
      <c r="F318">
        <v>2024</v>
      </c>
      <c r="G318" t="s">
        <v>25</v>
      </c>
      <c r="H318" t="s">
        <v>29</v>
      </c>
      <c r="I318" t="s">
        <v>12</v>
      </c>
      <c r="J318" t="s">
        <v>45</v>
      </c>
      <c r="K318" t="s">
        <v>11</v>
      </c>
      <c r="L318" t="s">
        <v>110</v>
      </c>
      <c r="M318">
        <v>1.7187500000000001E-5</v>
      </c>
    </row>
    <row r="319" spans="1:13" x14ac:dyDescent="0.25">
      <c r="A319">
        <v>3</v>
      </c>
      <c r="B319">
        <v>34</v>
      </c>
      <c r="C319">
        <v>1</v>
      </c>
      <c r="D319">
        <v>0</v>
      </c>
      <c r="E319" t="s">
        <v>186</v>
      </c>
      <c r="F319">
        <v>2024</v>
      </c>
      <c r="G319" t="s">
        <v>25</v>
      </c>
      <c r="H319" t="s">
        <v>29</v>
      </c>
      <c r="I319" t="s">
        <v>12</v>
      </c>
      <c r="J319" t="s">
        <v>45</v>
      </c>
      <c r="K319" t="s">
        <v>11</v>
      </c>
      <c r="L319" t="s">
        <v>76</v>
      </c>
      <c r="M319">
        <v>9.9495656399999996E-5</v>
      </c>
    </row>
    <row r="320" spans="1:13" x14ac:dyDescent="0.25">
      <c r="A320">
        <v>3</v>
      </c>
      <c r="B320">
        <v>34</v>
      </c>
      <c r="C320">
        <v>1</v>
      </c>
      <c r="D320">
        <v>0</v>
      </c>
      <c r="E320" t="s">
        <v>188</v>
      </c>
      <c r="F320">
        <v>2024</v>
      </c>
      <c r="G320" t="s">
        <v>25</v>
      </c>
      <c r="H320" t="s">
        <v>29</v>
      </c>
      <c r="I320" t="s">
        <v>12</v>
      </c>
      <c r="J320" t="s">
        <v>45</v>
      </c>
      <c r="K320" t="s">
        <v>11</v>
      </c>
      <c r="L320" t="s">
        <v>78</v>
      </c>
      <c r="M320">
        <v>2.55E-5</v>
      </c>
    </row>
    <row r="321" spans="1:13" x14ac:dyDescent="0.25">
      <c r="A321">
        <v>3</v>
      </c>
      <c r="B321">
        <v>34</v>
      </c>
      <c r="C321">
        <v>1</v>
      </c>
      <c r="D321">
        <v>0</v>
      </c>
      <c r="E321" t="s">
        <v>190</v>
      </c>
      <c r="F321">
        <v>2024</v>
      </c>
      <c r="G321" t="s">
        <v>25</v>
      </c>
      <c r="H321" t="s">
        <v>29</v>
      </c>
      <c r="I321" t="s">
        <v>12</v>
      </c>
      <c r="J321" t="s">
        <v>45</v>
      </c>
      <c r="K321" t="s">
        <v>11</v>
      </c>
      <c r="L321" t="s">
        <v>80</v>
      </c>
      <c r="M321">
        <v>4.4683250000000004E-3</v>
      </c>
    </row>
    <row r="322" spans="1:13" x14ac:dyDescent="0.25">
      <c r="A322">
        <v>3</v>
      </c>
      <c r="B322">
        <v>34</v>
      </c>
      <c r="C322">
        <v>1</v>
      </c>
      <c r="D322">
        <v>0</v>
      </c>
      <c r="E322" t="s">
        <v>191</v>
      </c>
      <c r="F322">
        <v>2024</v>
      </c>
      <c r="G322" t="s">
        <v>25</v>
      </c>
      <c r="H322" t="s">
        <v>29</v>
      </c>
      <c r="I322" t="s">
        <v>12</v>
      </c>
      <c r="J322" t="s">
        <v>45</v>
      </c>
      <c r="K322" t="s">
        <v>11</v>
      </c>
      <c r="L322" t="s">
        <v>81</v>
      </c>
      <c r="M322">
        <v>4.1000000000000003E-3</v>
      </c>
    </row>
    <row r="323" spans="1:13" x14ac:dyDescent="0.25">
      <c r="A323">
        <v>3</v>
      </c>
      <c r="B323">
        <v>34</v>
      </c>
      <c r="C323">
        <v>1</v>
      </c>
      <c r="D323">
        <v>0</v>
      </c>
      <c r="E323" t="s">
        <v>194</v>
      </c>
      <c r="F323">
        <v>2024</v>
      </c>
      <c r="G323" t="s">
        <v>25</v>
      </c>
      <c r="H323" t="s">
        <v>29</v>
      </c>
      <c r="I323" t="s">
        <v>12</v>
      </c>
      <c r="J323" t="s">
        <v>45</v>
      </c>
      <c r="K323" t="s">
        <v>232</v>
      </c>
      <c r="L323" t="s">
        <v>84</v>
      </c>
      <c r="M323">
        <v>9.9699200000000014E-7</v>
      </c>
    </row>
    <row r="324" spans="1:13" x14ac:dyDescent="0.25">
      <c r="A324">
        <v>3</v>
      </c>
      <c r="B324">
        <v>34</v>
      </c>
      <c r="C324">
        <v>1</v>
      </c>
      <c r="D324">
        <v>0</v>
      </c>
      <c r="E324" t="s">
        <v>195</v>
      </c>
      <c r="F324">
        <v>2024</v>
      </c>
      <c r="G324" t="s">
        <v>25</v>
      </c>
      <c r="H324" t="s">
        <v>29</v>
      </c>
      <c r="I324" t="s">
        <v>12</v>
      </c>
      <c r="J324" t="s">
        <v>45</v>
      </c>
      <c r="K324" t="s">
        <v>13</v>
      </c>
      <c r="L324" t="s">
        <v>85</v>
      </c>
      <c r="M324">
        <v>2.1906399999999999E-2</v>
      </c>
    </row>
    <row r="325" spans="1:13" x14ac:dyDescent="0.25">
      <c r="A325">
        <v>3</v>
      </c>
      <c r="B325">
        <v>34</v>
      </c>
      <c r="C325">
        <v>1</v>
      </c>
      <c r="D325">
        <v>0</v>
      </c>
      <c r="E325" t="s">
        <v>197</v>
      </c>
      <c r="F325">
        <v>2024</v>
      </c>
      <c r="G325" t="s">
        <v>25</v>
      </c>
      <c r="H325" t="s">
        <v>29</v>
      </c>
      <c r="I325" t="s">
        <v>12</v>
      </c>
      <c r="J325" t="s">
        <v>45</v>
      </c>
      <c r="K325" t="s">
        <v>15</v>
      </c>
      <c r="L325" t="s">
        <v>87</v>
      </c>
      <c r="M325">
        <v>4.3420311603162794E-2</v>
      </c>
    </row>
    <row r="326" spans="1:13" x14ac:dyDescent="0.25">
      <c r="A326">
        <v>3</v>
      </c>
      <c r="B326">
        <v>34</v>
      </c>
      <c r="C326">
        <v>1</v>
      </c>
      <c r="D326">
        <v>0</v>
      </c>
      <c r="E326" t="s">
        <v>198</v>
      </c>
      <c r="F326">
        <v>2024</v>
      </c>
      <c r="G326" t="s">
        <v>25</v>
      </c>
      <c r="H326" t="s">
        <v>29</v>
      </c>
      <c r="I326" t="s">
        <v>12</v>
      </c>
      <c r="J326" t="s">
        <v>45</v>
      </c>
      <c r="K326" t="s">
        <v>16</v>
      </c>
      <c r="L326" t="s">
        <v>88</v>
      </c>
      <c r="M326">
        <v>6.0900000000000003E-5</v>
      </c>
    </row>
    <row r="327" spans="1:13" x14ac:dyDescent="0.25">
      <c r="A327">
        <v>3</v>
      </c>
      <c r="B327">
        <v>34</v>
      </c>
      <c r="C327">
        <v>1</v>
      </c>
      <c r="D327">
        <v>0</v>
      </c>
      <c r="E327" t="s">
        <v>199</v>
      </c>
      <c r="F327">
        <v>2024</v>
      </c>
      <c r="G327" t="s">
        <v>25</v>
      </c>
      <c r="H327" t="s">
        <v>29</v>
      </c>
      <c r="I327" t="s">
        <v>12</v>
      </c>
      <c r="J327" t="s">
        <v>45</v>
      </c>
      <c r="K327" t="s">
        <v>16</v>
      </c>
      <c r="L327" t="s">
        <v>89</v>
      </c>
      <c r="M327">
        <v>3.2588000000000002E-4</v>
      </c>
    </row>
    <row r="328" spans="1:13" x14ac:dyDescent="0.25">
      <c r="A328">
        <v>3</v>
      </c>
      <c r="B328">
        <v>34</v>
      </c>
      <c r="C328">
        <v>1</v>
      </c>
      <c r="D328">
        <v>0</v>
      </c>
      <c r="E328" t="s">
        <v>200</v>
      </c>
      <c r="F328">
        <v>2024</v>
      </c>
      <c r="G328" t="s">
        <v>25</v>
      </c>
      <c r="H328" t="s">
        <v>29</v>
      </c>
      <c r="I328" t="s">
        <v>12</v>
      </c>
      <c r="J328" t="s">
        <v>45</v>
      </c>
      <c r="K328" t="s">
        <v>16</v>
      </c>
      <c r="L328" t="s">
        <v>90</v>
      </c>
      <c r="M328">
        <v>2.31E-4</v>
      </c>
    </row>
    <row r="329" spans="1:13" x14ac:dyDescent="0.25">
      <c r="A329">
        <v>3</v>
      </c>
      <c r="B329">
        <v>34</v>
      </c>
      <c r="C329">
        <v>1</v>
      </c>
      <c r="D329">
        <v>0</v>
      </c>
      <c r="E329" t="s">
        <v>201</v>
      </c>
      <c r="F329">
        <v>2024</v>
      </c>
      <c r="G329" t="s">
        <v>25</v>
      </c>
      <c r="H329" t="s">
        <v>29</v>
      </c>
      <c r="I329" t="s">
        <v>12</v>
      </c>
      <c r="J329" t="s">
        <v>45</v>
      </c>
      <c r="K329" t="s">
        <v>16</v>
      </c>
      <c r="L329" t="s">
        <v>91</v>
      </c>
      <c r="M329">
        <v>5.3893750000000001E-3</v>
      </c>
    </row>
    <row r="330" spans="1:13" x14ac:dyDescent="0.25">
      <c r="A330">
        <v>3</v>
      </c>
      <c r="B330">
        <v>34</v>
      </c>
      <c r="C330">
        <v>1</v>
      </c>
      <c r="D330">
        <v>0</v>
      </c>
      <c r="E330" t="s">
        <v>202</v>
      </c>
      <c r="F330">
        <v>2024</v>
      </c>
      <c r="G330" t="s">
        <v>25</v>
      </c>
      <c r="H330" t="s">
        <v>29</v>
      </c>
      <c r="I330" t="s">
        <v>12</v>
      </c>
      <c r="J330" t="s">
        <v>45</v>
      </c>
      <c r="K330" t="s">
        <v>16</v>
      </c>
      <c r="L330" t="s">
        <v>92</v>
      </c>
      <c r="M330">
        <v>8.3717399999999997E-2</v>
      </c>
    </row>
    <row r="331" spans="1:13" x14ac:dyDescent="0.25">
      <c r="A331">
        <v>3</v>
      </c>
      <c r="B331">
        <v>34</v>
      </c>
      <c r="C331">
        <v>1</v>
      </c>
      <c r="D331">
        <v>0</v>
      </c>
      <c r="E331" t="s">
        <v>220</v>
      </c>
      <c r="F331">
        <v>2024</v>
      </c>
      <c r="G331" t="s">
        <v>25</v>
      </c>
      <c r="H331" t="s">
        <v>29</v>
      </c>
      <c r="I331" t="s">
        <v>12</v>
      </c>
      <c r="J331" t="s">
        <v>45</v>
      </c>
      <c r="K331" t="s">
        <v>24</v>
      </c>
      <c r="L331" t="s">
        <v>112</v>
      </c>
      <c r="M331">
        <v>1.4258486759999999E-2</v>
      </c>
    </row>
    <row r="332" spans="1:13" x14ac:dyDescent="0.25">
      <c r="A332">
        <v>3</v>
      </c>
      <c r="B332">
        <v>34</v>
      </c>
      <c r="C332">
        <v>1</v>
      </c>
      <c r="D332">
        <v>0</v>
      </c>
      <c r="E332" t="s">
        <v>203</v>
      </c>
      <c r="F332">
        <v>2024</v>
      </c>
      <c r="G332" t="s">
        <v>25</v>
      </c>
      <c r="H332" t="s">
        <v>29</v>
      </c>
      <c r="I332" t="s">
        <v>12</v>
      </c>
      <c r="J332" t="s">
        <v>46</v>
      </c>
      <c r="K332" t="s">
        <v>11</v>
      </c>
      <c r="L332" t="s">
        <v>93</v>
      </c>
      <c r="M332">
        <v>2.4940791596880001E-2</v>
      </c>
    </row>
    <row r="333" spans="1:13" x14ac:dyDescent="0.25">
      <c r="A333">
        <v>3</v>
      </c>
      <c r="B333">
        <v>34</v>
      </c>
      <c r="C333">
        <v>1</v>
      </c>
      <c r="D333">
        <v>0</v>
      </c>
      <c r="E333" t="s">
        <v>204</v>
      </c>
      <c r="F333">
        <v>2024</v>
      </c>
      <c r="G333" t="s">
        <v>25</v>
      </c>
      <c r="H333" t="s">
        <v>29</v>
      </c>
      <c r="I333" t="s">
        <v>12</v>
      </c>
      <c r="J333" t="s">
        <v>46</v>
      </c>
      <c r="K333" t="s">
        <v>233</v>
      </c>
      <c r="L333" t="s">
        <v>94</v>
      </c>
      <c r="M333">
        <v>6.15968577E-2</v>
      </c>
    </row>
    <row r="334" spans="1:13" x14ac:dyDescent="0.25">
      <c r="A334">
        <v>3</v>
      </c>
      <c r="B334">
        <v>34</v>
      </c>
      <c r="C334">
        <v>1</v>
      </c>
      <c r="D334">
        <v>0</v>
      </c>
      <c r="E334" t="s">
        <v>205</v>
      </c>
      <c r="F334">
        <v>2024</v>
      </c>
      <c r="G334" t="s">
        <v>25</v>
      </c>
      <c r="H334" t="s">
        <v>29</v>
      </c>
      <c r="I334" t="s">
        <v>12</v>
      </c>
      <c r="J334" t="s">
        <v>46</v>
      </c>
      <c r="K334" t="s">
        <v>17</v>
      </c>
      <c r="L334" t="s">
        <v>95</v>
      </c>
      <c r="M334">
        <v>1.0718556054418984</v>
      </c>
    </row>
    <row r="335" spans="1:13" x14ac:dyDescent="0.25">
      <c r="A335">
        <v>3</v>
      </c>
      <c r="B335">
        <v>34</v>
      </c>
      <c r="C335">
        <v>1</v>
      </c>
      <c r="D335">
        <v>0</v>
      </c>
      <c r="E335" t="s">
        <v>206</v>
      </c>
      <c r="F335">
        <v>2024</v>
      </c>
      <c r="G335" t="s">
        <v>25</v>
      </c>
      <c r="H335" t="s">
        <v>29</v>
      </c>
      <c r="I335" t="s">
        <v>12</v>
      </c>
      <c r="J335" t="s">
        <v>46</v>
      </c>
      <c r="K335" t="s">
        <v>17</v>
      </c>
      <c r="L335" t="s">
        <v>96</v>
      </c>
      <c r="M335">
        <v>1.732E-3</v>
      </c>
    </row>
    <row r="336" spans="1:13" x14ac:dyDescent="0.25">
      <c r="A336">
        <v>3</v>
      </c>
      <c r="B336">
        <v>34</v>
      </c>
      <c r="C336">
        <v>1</v>
      </c>
      <c r="D336">
        <v>0</v>
      </c>
      <c r="E336" t="s">
        <v>207</v>
      </c>
      <c r="F336">
        <v>2024</v>
      </c>
      <c r="G336" t="s">
        <v>25</v>
      </c>
      <c r="H336" t="s">
        <v>29</v>
      </c>
      <c r="I336" t="s">
        <v>12</v>
      </c>
      <c r="J336" t="s">
        <v>46</v>
      </c>
      <c r="K336" t="s">
        <v>17</v>
      </c>
      <c r="L336" t="s">
        <v>97</v>
      </c>
      <c r="M336">
        <v>6.1753795395875971E-2</v>
      </c>
    </row>
    <row r="337" spans="1:13" x14ac:dyDescent="0.25">
      <c r="A337">
        <v>3</v>
      </c>
      <c r="B337">
        <v>34</v>
      </c>
      <c r="C337">
        <v>1</v>
      </c>
      <c r="D337">
        <v>0</v>
      </c>
      <c r="E337" t="s">
        <v>210</v>
      </c>
      <c r="F337">
        <v>2024</v>
      </c>
      <c r="G337" t="s">
        <v>25</v>
      </c>
      <c r="H337" t="s">
        <v>29</v>
      </c>
      <c r="I337" t="s">
        <v>12</v>
      </c>
      <c r="J337" t="s">
        <v>46</v>
      </c>
      <c r="K337" t="s">
        <v>18</v>
      </c>
      <c r="L337" t="s">
        <v>101</v>
      </c>
      <c r="M337">
        <v>9.1115600000000005E-2</v>
      </c>
    </row>
    <row r="338" spans="1:13" x14ac:dyDescent="0.25">
      <c r="A338">
        <v>3</v>
      </c>
      <c r="B338">
        <v>34</v>
      </c>
      <c r="C338">
        <v>1</v>
      </c>
      <c r="D338">
        <v>0</v>
      </c>
      <c r="E338" t="s">
        <v>211</v>
      </c>
      <c r="F338">
        <v>2024</v>
      </c>
      <c r="G338" t="s">
        <v>25</v>
      </c>
      <c r="H338" t="s">
        <v>29</v>
      </c>
      <c r="I338" t="s">
        <v>12</v>
      </c>
      <c r="J338" t="s">
        <v>46</v>
      </c>
      <c r="K338" t="s">
        <v>18</v>
      </c>
      <c r="L338" t="s">
        <v>102</v>
      </c>
      <c r="M338">
        <v>7.6276710299999995E-2</v>
      </c>
    </row>
    <row r="339" spans="1:13" x14ac:dyDescent="0.25">
      <c r="A339">
        <v>3</v>
      </c>
      <c r="B339">
        <v>34</v>
      </c>
      <c r="C339">
        <v>1</v>
      </c>
      <c r="D339">
        <v>0</v>
      </c>
      <c r="E339" t="s">
        <v>212</v>
      </c>
      <c r="F339">
        <v>2024</v>
      </c>
      <c r="G339" t="s">
        <v>25</v>
      </c>
      <c r="H339" t="s">
        <v>29</v>
      </c>
      <c r="I339" t="s">
        <v>12</v>
      </c>
      <c r="J339" t="s">
        <v>46</v>
      </c>
      <c r="K339" t="s">
        <v>18</v>
      </c>
      <c r="L339" t="s">
        <v>103</v>
      </c>
      <c r="M339">
        <v>0.10317386955366402</v>
      </c>
    </row>
    <row r="340" spans="1:13" x14ac:dyDescent="0.25">
      <c r="A340">
        <v>3</v>
      </c>
      <c r="B340">
        <v>34</v>
      </c>
      <c r="C340">
        <v>1</v>
      </c>
      <c r="D340">
        <v>0</v>
      </c>
      <c r="E340" t="s">
        <v>213</v>
      </c>
      <c r="F340">
        <v>2024</v>
      </c>
      <c r="G340" t="s">
        <v>25</v>
      </c>
      <c r="H340" t="s">
        <v>29</v>
      </c>
      <c r="I340" t="s">
        <v>12</v>
      </c>
      <c r="J340" t="s">
        <v>46</v>
      </c>
      <c r="K340" t="s">
        <v>18</v>
      </c>
      <c r="L340" t="s">
        <v>104</v>
      </c>
      <c r="M340">
        <v>3.9254120000000003E-2</v>
      </c>
    </row>
    <row r="341" spans="1:13" x14ac:dyDescent="0.25">
      <c r="A341">
        <v>3</v>
      </c>
      <c r="B341">
        <v>34</v>
      </c>
      <c r="C341">
        <v>1</v>
      </c>
      <c r="D341">
        <v>0</v>
      </c>
      <c r="E341" t="s">
        <v>214</v>
      </c>
      <c r="F341">
        <v>2024</v>
      </c>
      <c r="G341" t="s">
        <v>25</v>
      </c>
      <c r="H341" t="s">
        <v>29</v>
      </c>
      <c r="I341" t="s">
        <v>12</v>
      </c>
      <c r="J341" t="s">
        <v>46</v>
      </c>
      <c r="K341" t="s">
        <v>18</v>
      </c>
      <c r="L341" t="s">
        <v>111</v>
      </c>
      <c r="M341">
        <v>8.5000000000000006E-5</v>
      </c>
    </row>
    <row r="342" spans="1:13" x14ac:dyDescent="0.25">
      <c r="A342">
        <v>3</v>
      </c>
      <c r="B342">
        <v>34</v>
      </c>
      <c r="C342">
        <v>1</v>
      </c>
      <c r="D342">
        <v>0</v>
      </c>
      <c r="E342" t="s">
        <v>215</v>
      </c>
      <c r="F342">
        <v>2024</v>
      </c>
      <c r="G342" t="s">
        <v>25</v>
      </c>
      <c r="H342" t="s">
        <v>29</v>
      </c>
      <c r="I342" t="s">
        <v>12</v>
      </c>
      <c r="J342" t="s">
        <v>46</v>
      </c>
      <c r="K342" t="s">
        <v>19</v>
      </c>
      <c r="L342" t="s">
        <v>106</v>
      </c>
      <c r="M342">
        <v>0.97600580160191563</v>
      </c>
    </row>
    <row r="343" spans="1:13" x14ac:dyDescent="0.25">
      <c r="A343">
        <v>3</v>
      </c>
      <c r="B343">
        <v>34</v>
      </c>
      <c r="C343">
        <v>1</v>
      </c>
      <c r="D343">
        <v>0</v>
      </c>
      <c r="E343" t="s">
        <v>216</v>
      </c>
      <c r="F343">
        <v>2024</v>
      </c>
      <c r="G343" t="s">
        <v>25</v>
      </c>
      <c r="H343" t="s">
        <v>29</v>
      </c>
      <c r="I343" t="s">
        <v>12</v>
      </c>
      <c r="J343" t="s">
        <v>46</v>
      </c>
      <c r="K343" t="s">
        <v>19</v>
      </c>
      <c r="L343" t="s">
        <v>107</v>
      </c>
      <c r="M343">
        <v>1.0975982939593301</v>
      </c>
    </row>
    <row r="344" spans="1:13" x14ac:dyDescent="0.25">
      <c r="A344">
        <v>3</v>
      </c>
      <c r="B344">
        <v>34</v>
      </c>
      <c r="C344">
        <v>1</v>
      </c>
      <c r="D344">
        <v>0</v>
      </c>
      <c r="E344" t="s">
        <v>217</v>
      </c>
      <c r="F344">
        <v>2024</v>
      </c>
      <c r="G344" t="s">
        <v>25</v>
      </c>
      <c r="H344" t="s">
        <v>29</v>
      </c>
      <c r="I344" t="s">
        <v>12</v>
      </c>
      <c r="J344" t="s">
        <v>46</v>
      </c>
      <c r="K344" t="s">
        <v>19</v>
      </c>
      <c r="L344" t="s">
        <v>108</v>
      </c>
      <c r="M344">
        <v>1.0608340504440001E-2</v>
      </c>
    </row>
    <row r="345" spans="1:13" x14ac:dyDescent="0.25">
      <c r="A345">
        <v>3</v>
      </c>
      <c r="B345">
        <v>34</v>
      </c>
      <c r="C345">
        <v>1</v>
      </c>
      <c r="D345">
        <v>0</v>
      </c>
      <c r="E345" t="s">
        <v>218</v>
      </c>
      <c r="F345">
        <v>2024</v>
      </c>
      <c r="G345" t="s">
        <v>25</v>
      </c>
      <c r="H345" t="s">
        <v>29</v>
      </c>
      <c r="I345" t="s">
        <v>12</v>
      </c>
      <c r="J345" t="s">
        <v>46</v>
      </c>
      <c r="K345" t="s">
        <v>19</v>
      </c>
      <c r="L345" t="s">
        <v>109</v>
      </c>
      <c r="M345">
        <v>5.2495149050549458E-2</v>
      </c>
    </row>
    <row r="346" spans="1:13" x14ac:dyDescent="0.25">
      <c r="A346">
        <v>3</v>
      </c>
      <c r="B346">
        <v>34</v>
      </c>
      <c r="C346">
        <v>1</v>
      </c>
      <c r="D346">
        <v>1</v>
      </c>
      <c r="E346" t="s">
        <v>180</v>
      </c>
      <c r="F346">
        <v>2024</v>
      </c>
      <c r="G346" t="s">
        <v>25</v>
      </c>
      <c r="H346" t="s">
        <v>29</v>
      </c>
      <c r="I346" t="s">
        <v>10</v>
      </c>
      <c r="J346" t="s">
        <v>44</v>
      </c>
      <c r="K346" t="s">
        <v>229</v>
      </c>
      <c r="L346" t="s">
        <v>70</v>
      </c>
      <c r="M346">
        <v>4.5237903799447447E-3</v>
      </c>
    </row>
    <row r="347" spans="1:13" x14ac:dyDescent="0.25">
      <c r="A347">
        <v>3</v>
      </c>
      <c r="B347">
        <v>34</v>
      </c>
      <c r="C347">
        <v>1</v>
      </c>
      <c r="D347">
        <v>1</v>
      </c>
      <c r="E347" t="s">
        <v>181</v>
      </c>
      <c r="F347">
        <v>2024</v>
      </c>
      <c r="G347" t="s">
        <v>25</v>
      </c>
      <c r="H347" t="s">
        <v>29</v>
      </c>
      <c r="I347" t="s">
        <v>10</v>
      </c>
      <c r="J347" t="s">
        <v>44</v>
      </c>
      <c r="K347" t="s">
        <v>230</v>
      </c>
      <c r="L347" t="s">
        <v>71</v>
      </c>
      <c r="M347">
        <v>1.2587999680620002E-2</v>
      </c>
    </row>
    <row r="348" spans="1:13" x14ac:dyDescent="0.25">
      <c r="A348">
        <v>3</v>
      </c>
      <c r="B348">
        <v>34</v>
      </c>
      <c r="C348">
        <v>1</v>
      </c>
      <c r="D348">
        <v>1</v>
      </c>
      <c r="E348" t="s">
        <v>182</v>
      </c>
      <c r="F348">
        <v>2024</v>
      </c>
      <c r="G348" t="s">
        <v>25</v>
      </c>
      <c r="H348" t="s">
        <v>29</v>
      </c>
      <c r="I348" t="s">
        <v>10</v>
      </c>
      <c r="J348" t="s">
        <v>44</v>
      </c>
      <c r="K348" t="s">
        <v>14</v>
      </c>
      <c r="L348" t="s">
        <v>72</v>
      </c>
      <c r="M348">
        <v>1.0367658829800001E-3</v>
      </c>
    </row>
    <row r="349" spans="1:13" x14ac:dyDescent="0.25">
      <c r="A349">
        <v>3</v>
      </c>
      <c r="B349">
        <v>34</v>
      </c>
      <c r="C349">
        <v>1</v>
      </c>
      <c r="D349">
        <v>1</v>
      </c>
      <c r="E349" t="s">
        <v>183</v>
      </c>
      <c r="F349">
        <v>2024</v>
      </c>
      <c r="G349" t="s">
        <v>25</v>
      </c>
      <c r="H349" t="s">
        <v>29</v>
      </c>
      <c r="I349" t="s">
        <v>10</v>
      </c>
      <c r="J349" t="s">
        <v>44</v>
      </c>
      <c r="K349" t="s">
        <v>14</v>
      </c>
      <c r="L349" t="s">
        <v>73</v>
      </c>
      <c r="M349">
        <v>0.18147897499999999</v>
      </c>
    </row>
    <row r="350" spans="1:13" x14ac:dyDescent="0.25">
      <c r="A350">
        <v>3</v>
      </c>
      <c r="B350">
        <v>34</v>
      </c>
      <c r="C350">
        <v>1</v>
      </c>
      <c r="D350">
        <v>1</v>
      </c>
      <c r="E350" t="s">
        <v>184</v>
      </c>
      <c r="F350">
        <v>2024</v>
      </c>
      <c r="G350" t="s">
        <v>25</v>
      </c>
      <c r="H350" t="s">
        <v>29</v>
      </c>
      <c r="I350" t="s">
        <v>10</v>
      </c>
      <c r="J350" t="s">
        <v>44</v>
      </c>
      <c r="K350" t="s">
        <v>14</v>
      </c>
      <c r="L350" t="s">
        <v>74</v>
      </c>
      <c r="M350">
        <v>9.5707780000000006E-2</v>
      </c>
    </row>
    <row r="351" spans="1:13" x14ac:dyDescent="0.25">
      <c r="A351">
        <v>3</v>
      </c>
      <c r="B351">
        <v>34</v>
      </c>
      <c r="C351">
        <v>1</v>
      </c>
      <c r="D351">
        <v>1</v>
      </c>
      <c r="E351" t="s">
        <v>185</v>
      </c>
      <c r="F351">
        <v>2024</v>
      </c>
      <c r="G351" t="s">
        <v>25</v>
      </c>
      <c r="H351" t="s">
        <v>29</v>
      </c>
      <c r="I351" t="s">
        <v>10</v>
      </c>
      <c r="J351" t="s">
        <v>44</v>
      </c>
      <c r="K351" t="s">
        <v>231</v>
      </c>
      <c r="L351" t="s">
        <v>75</v>
      </c>
      <c r="M351">
        <v>8.5616994897959181E-2</v>
      </c>
    </row>
    <row r="352" spans="1:13" x14ac:dyDescent="0.25">
      <c r="A352">
        <v>3</v>
      </c>
      <c r="B352">
        <v>34</v>
      </c>
      <c r="C352">
        <v>1</v>
      </c>
      <c r="D352">
        <v>1</v>
      </c>
      <c r="E352" t="s">
        <v>219</v>
      </c>
      <c r="F352">
        <v>2024</v>
      </c>
      <c r="G352" t="s">
        <v>25</v>
      </c>
      <c r="H352" t="s">
        <v>29</v>
      </c>
      <c r="I352" t="s">
        <v>10</v>
      </c>
      <c r="J352" t="s">
        <v>45</v>
      </c>
      <c r="K352" t="s">
        <v>11</v>
      </c>
      <c r="L352" t="s">
        <v>110</v>
      </c>
      <c r="M352">
        <v>6.2273750000000003E-5</v>
      </c>
    </row>
    <row r="353" spans="1:13" x14ac:dyDescent="0.25">
      <c r="A353">
        <v>3</v>
      </c>
      <c r="B353">
        <v>34</v>
      </c>
      <c r="C353">
        <v>1</v>
      </c>
      <c r="D353">
        <v>1</v>
      </c>
      <c r="E353" t="s">
        <v>186</v>
      </c>
      <c r="F353">
        <v>2024</v>
      </c>
      <c r="G353" t="s">
        <v>25</v>
      </c>
      <c r="H353" t="s">
        <v>29</v>
      </c>
      <c r="I353" t="s">
        <v>10</v>
      </c>
      <c r="J353" t="s">
        <v>45</v>
      </c>
      <c r="K353" t="s">
        <v>11</v>
      </c>
      <c r="L353" t="s">
        <v>76</v>
      </c>
      <c r="M353">
        <v>6.5516083079999999E-4</v>
      </c>
    </row>
    <row r="354" spans="1:13" x14ac:dyDescent="0.25">
      <c r="A354">
        <v>3</v>
      </c>
      <c r="B354">
        <v>34</v>
      </c>
      <c r="C354">
        <v>1</v>
      </c>
      <c r="D354">
        <v>1</v>
      </c>
      <c r="E354" t="s">
        <v>188</v>
      </c>
      <c r="F354">
        <v>2024</v>
      </c>
      <c r="G354" t="s">
        <v>25</v>
      </c>
      <c r="H354" t="s">
        <v>29</v>
      </c>
      <c r="I354" t="s">
        <v>10</v>
      </c>
      <c r="J354" t="s">
        <v>45</v>
      </c>
      <c r="K354" t="s">
        <v>11</v>
      </c>
      <c r="L354" t="s">
        <v>78</v>
      </c>
      <c r="M354">
        <v>1.9808400000000001E-4</v>
      </c>
    </row>
    <row r="355" spans="1:13" x14ac:dyDescent="0.25">
      <c r="A355">
        <v>3</v>
      </c>
      <c r="B355">
        <v>34</v>
      </c>
      <c r="C355">
        <v>1</v>
      </c>
      <c r="D355">
        <v>1</v>
      </c>
      <c r="E355" t="s">
        <v>190</v>
      </c>
      <c r="F355">
        <v>2024</v>
      </c>
      <c r="G355" t="s">
        <v>25</v>
      </c>
      <c r="H355" t="s">
        <v>29</v>
      </c>
      <c r="I355" t="s">
        <v>10</v>
      </c>
      <c r="J355" t="s">
        <v>45</v>
      </c>
      <c r="K355" t="s">
        <v>11</v>
      </c>
      <c r="L355" t="s">
        <v>80</v>
      </c>
      <c r="M355">
        <v>9.9680299999999999E-2</v>
      </c>
    </row>
    <row r="356" spans="1:13" x14ac:dyDescent="0.25">
      <c r="A356">
        <v>3</v>
      </c>
      <c r="B356">
        <v>34</v>
      </c>
      <c r="C356">
        <v>1</v>
      </c>
      <c r="D356">
        <v>1</v>
      </c>
      <c r="E356" t="s">
        <v>191</v>
      </c>
      <c r="F356">
        <v>2024</v>
      </c>
      <c r="G356" t="s">
        <v>25</v>
      </c>
      <c r="H356" t="s">
        <v>29</v>
      </c>
      <c r="I356" t="s">
        <v>10</v>
      </c>
      <c r="J356" t="s">
        <v>45</v>
      </c>
      <c r="K356" t="s">
        <v>11</v>
      </c>
      <c r="L356" t="s">
        <v>81</v>
      </c>
      <c r="M356">
        <v>1.75E-3</v>
      </c>
    </row>
    <row r="357" spans="1:13" x14ac:dyDescent="0.25">
      <c r="A357">
        <v>3</v>
      </c>
      <c r="B357">
        <v>34</v>
      </c>
      <c r="C357">
        <v>1</v>
      </c>
      <c r="D357">
        <v>1</v>
      </c>
      <c r="E357" t="s">
        <v>192</v>
      </c>
      <c r="F357">
        <v>2024</v>
      </c>
      <c r="G357" t="s">
        <v>25</v>
      </c>
      <c r="H357" t="s">
        <v>29</v>
      </c>
      <c r="I357" t="s">
        <v>10</v>
      </c>
      <c r="J357" t="s">
        <v>45</v>
      </c>
      <c r="K357" t="s">
        <v>232</v>
      </c>
      <c r="L357" t="s">
        <v>82</v>
      </c>
      <c r="M357">
        <v>1.70023188E-5</v>
      </c>
    </row>
    <row r="358" spans="1:13" x14ac:dyDescent="0.25">
      <c r="A358">
        <v>3</v>
      </c>
      <c r="B358">
        <v>34</v>
      </c>
      <c r="C358">
        <v>1</v>
      </c>
      <c r="D358">
        <v>1</v>
      </c>
      <c r="E358" t="s">
        <v>195</v>
      </c>
      <c r="F358">
        <v>2024</v>
      </c>
      <c r="G358" t="s">
        <v>25</v>
      </c>
      <c r="H358" t="s">
        <v>29</v>
      </c>
      <c r="I358" t="s">
        <v>10</v>
      </c>
      <c r="J358" t="s">
        <v>45</v>
      </c>
      <c r="K358" t="s">
        <v>13</v>
      </c>
      <c r="L358" t="s">
        <v>85</v>
      </c>
      <c r="M358">
        <v>0.31753599999999998</v>
      </c>
    </row>
    <row r="359" spans="1:13" x14ac:dyDescent="0.25">
      <c r="A359">
        <v>3</v>
      </c>
      <c r="B359">
        <v>34</v>
      </c>
      <c r="C359">
        <v>1</v>
      </c>
      <c r="D359">
        <v>1</v>
      </c>
      <c r="E359" t="s">
        <v>196</v>
      </c>
      <c r="F359">
        <v>2024</v>
      </c>
      <c r="G359" t="s">
        <v>25</v>
      </c>
      <c r="H359" t="s">
        <v>29</v>
      </c>
      <c r="I359" t="s">
        <v>10</v>
      </c>
      <c r="J359" t="s">
        <v>45</v>
      </c>
      <c r="K359" t="s">
        <v>13</v>
      </c>
      <c r="L359" t="s">
        <v>86</v>
      </c>
      <c r="M359">
        <v>2.1375000000000001E-5</v>
      </c>
    </row>
    <row r="360" spans="1:13" x14ac:dyDescent="0.25">
      <c r="A360">
        <v>3</v>
      </c>
      <c r="B360">
        <v>34</v>
      </c>
      <c r="C360">
        <v>1</v>
      </c>
      <c r="D360">
        <v>1</v>
      </c>
      <c r="E360" t="s">
        <v>197</v>
      </c>
      <c r="F360">
        <v>2024</v>
      </c>
      <c r="G360" t="s">
        <v>25</v>
      </c>
      <c r="H360" t="s">
        <v>29</v>
      </c>
      <c r="I360" t="s">
        <v>10</v>
      </c>
      <c r="J360" t="s">
        <v>45</v>
      </c>
      <c r="K360" t="s">
        <v>15</v>
      </c>
      <c r="L360" t="s">
        <v>87</v>
      </c>
      <c r="M360">
        <v>0.50902139942913993</v>
      </c>
    </row>
    <row r="361" spans="1:13" x14ac:dyDescent="0.25">
      <c r="A361">
        <v>3</v>
      </c>
      <c r="B361">
        <v>34</v>
      </c>
      <c r="C361">
        <v>1</v>
      </c>
      <c r="D361">
        <v>1</v>
      </c>
      <c r="E361" t="s">
        <v>198</v>
      </c>
      <c r="F361">
        <v>2024</v>
      </c>
      <c r="G361" t="s">
        <v>25</v>
      </c>
      <c r="H361" t="s">
        <v>29</v>
      </c>
      <c r="I361" t="s">
        <v>10</v>
      </c>
      <c r="J361" t="s">
        <v>45</v>
      </c>
      <c r="K361" t="s">
        <v>16</v>
      </c>
      <c r="L361" t="s">
        <v>88</v>
      </c>
      <c r="M361">
        <v>1.65E-4</v>
      </c>
    </row>
    <row r="362" spans="1:13" x14ac:dyDescent="0.25">
      <c r="A362">
        <v>3</v>
      </c>
      <c r="B362">
        <v>34</v>
      </c>
      <c r="C362">
        <v>1</v>
      </c>
      <c r="D362">
        <v>1</v>
      </c>
      <c r="E362" t="s">
        <v>199</v>
      </c>
      <c r="F362">
        <v>2024</v>
      </c>
      <c r="G362" t="s">
        <v>25</v>
      </c>
      <c r="H362" t="s">
        <v>29</v>
      </c>
      <c r="I362" t="s">
        <v>10</v>
      </c>
      <c r="J362" t="s">
        <v>45</v>
      </c>
      <c r="K362" t="s">
        <v>16</v>
      </c>
      <c r="L362" t="s">
        <v>89</v>
      </c>
      <c r="M362">
        <v>1.2737200000000001E-3</v>
      </c>
    </row>
    <row r="363" spans="1:13" x14ac:dyDescent="0.25">
      <c r="A363">
        <v>3</v>
      </c>
      <c r="B363">
        <v>34</v>
      </c>
      <c r="C363">
        <v>1</v>
      </c>
      <c r="D363">
        <v>1</v>
      </c>
      <c r="E363" t="s">
        <v>200</v>
      </c>
      <c r="F363">
        <v>2024</v>
      </c>
      <c r="G363" t="s">
        <v>25</v>
      </c>
      <c r="H363" t="s">
        <v>29</v>
      </c>
      <c r="I363" t="s">
        <v>10</v>
      </c>
      <c r="J363" t="s">
        <v>45</v>
      </c>
      <c r="K363" t="s">
        <v>16</v>
      </c>
      <c r="L363" t="s">
        <v>90</v>
      </c>
      <c r="M363">
        <v>5.5000000000000003E-4</v>
      </c>
    </row>
    <row r="364" spans="1:13" x14ac:dyDescent="0.25">
      <c r="A364">
        <v>3</v>
      </c>
      <c r="B364">
        <v>34</v>
      </c>
      <c r="C364">
        <v>1</v>
      </c>
      <c r="D364">
        <v>1</v>
      </c>
      <c r="E364" t="s">
        <v>201</v>
      </c>
      <c r="F364">
        <v>2024</v>
      </c>
      <c r="G364" t="s">
        <v>25</v>
      </c>
      <c r="H364" t="s">
        <v>29</v>
      </c>
      <c r="I364" t="s">
        <v>10</v>
      </c>
      <c r="J364" t="s">
        <v>45</v>
      </c>
      <c r="K364" t="s">
        <v>16</v>
      </c>
      <c r="L364" t="s">
        <v>91</v>
      </c>
      <c r="M364">
        <v>9.3871565000000004E-2</v>
      </c>
    </row>
    <row r="365" spans="1:13" x14ac:dyDescent="0.25">
      <c r="A365">
        <v>3</v>
      </c>
      <c r="B365">
        <v>34</v>
      </c>
      <c r="C365">
        <v>1</v>
      </c>
      <c r="D365">
        <v>1</v>
      </c>
      <c r="E365" t="s">
        <v>202</v>
      </c>
      <c r="F365">
        <v>2024</v>
      </c>
      <c r="G365" t="s">
        <v>25</v>
      </c>
      <c r="H365" t="s">
        <v>29</v>
      </c>
      <c r="I365" t="s">
        <v>10</v>
      </c>
      <c r="J365" t="s">
        <v>45</v>
      </c>
      <c r="K365" t="s">
        <v>16</v>
      </c>
      <c r="L365" t="s">
        <v>92</v>
      </c>
      <c r="M365">
        <v>1.00820073</v>
      </c>
    </row>
    <row r="366" spans="1:13" x14ac:dyDescent="0.25">
      <c r="A366">
        <v>3</v>
      </c>
      <c r="B366">
        <v>34</v>
      </c>
      <c r="C366">
        <v>1</v>
      </c>
      <c r="D366">
        <v>1</v>
      </c>
      <c r="E366" t="s">
        <v>220</v>
      </c>
      <c r="F366">
        <v>2024</v>
      </c>
      <c r="G366" t="s">
        <v>25</v>
      </c>
      <c r="H366" t="s">
        <v>29</v>
      </c>
      <c r="I366" t="s">
        <v>10</v>
      </c>
      <c r="J366" t="s">
        <v>45</v>
      </c>
      <c r="K366" t="s">
        <v>24</v>
      </c>
      <c r="L366" t="s">
        <v>112</v>
      </c>
      <c r="M366">
        <v>0.12438784326000001</v>
      </c>
    </row>
    <row r="367" spans="1:13" x14ac:dyDescent="0.25">
      <c r="A367">
        <v>3</v>
      </c>
      <c r="B367">
        <v>34</v>
      </c>
      <c r="C367">
        <v>1</v>
      </c>
      <c r="D367">
        <v>1</v>
      </c>
      <c r="E367" t="s">
        <v>203</v>
      </c>
      <c r="F367">
        <v>2024</v>
      </c>
      <c r="G367" t="s">
        <v>25</v>
      </c>
      <c r="H367" t="s">
        <v>29</v>
      </c>
      <c r="I367" t="s">
        <v>10</v>
      </c>
      <c r="J367" t="s">
        <v>46</v>
      </c>
      <c r="K367" t="s">
        <v>11</v>
      </c>
      <c r="L367" t="s">
        <v>93</v>
      </c>
      <c r="M367">
        <v>0.16114321530183998</v>
      </c>
    </row>
    <row r="368" spans="1:13" x14ac:dyDescent="0.25">
      <c r="A368">
        <v>3</v>
      </c>
      <c r="B368">
        <v>34</v>
      </c>
      <c r="C368">
        <v>1</v>
      </c>
      <c r="D368">
        <v>1</v>
      </c>
      <c r="E368" t="s">
        <v>204</v>
      </c>
      <c r="F368">
        <v>2024</v>
      </c>
      <c r="G368" t="s">
        <v>25</v>
      </c>
      <c r="H368" t="s">
        <v>29</v>
      </c>
      <c r="I368" t="s">
        <v>10</v>
      </c>
      <c r="J368" t="s">
        <v>46</v>
      </c>
      <c r="K368" t="s">
        <v>233</v>
      </c>
      <c r="L368" t="s">
        <v>94</v>
      </c>
      <c r="M368">
        <v>0.79527707999999997</v>
      </c>
    </row>
    <row r="369" spans="1:13" x14ac:dyDescent="0.25">
      <c r="A369">
        <v>3</v>
      </c>
      <c r="B369">
        <v>34</v>
      </c>
      <c r="C369">
        <v>1</v>
      </c>
      <c r="D369">
        <v>1</v>
      </c>
      <c r="E369" t="s">
        <v>205</v>
      </c>
      <c r="F369">
        <v>2024</v>
      </c>
      <c r="G369" t="s">
        <v>25</v>
      </c>
      <c r="H369" t="s">
        <v>29</v>
      </c>
      <c r="I369" t="s">
        <v>10</v>
      </c>
      <c r="J369" t="s">
        <v>46</v>
      </c>
      <c r="K369" t="s">
        <v>17</v>
      </c>
      <c r="L369" t="s">
        <v>95</v>
      </c>
      <c r="M369">
        <v>15.085708361585876</v>
      </c>
    </row>
    <row r="370" spans="1:13" x14ac:dyDescent="0.25">
      <c r="A370">
        <v>3</v>
      </c>
      <c r="B370">
        <v>34</v>
      </c>
      <c r="C370">
        <v>1</v>
      </c>
      <c r="D370">
        <v>1</v>
      </c>
      <c r="E370" t="s">
        <v>206</v>
      </c>
      <c r="F370">
        <v>2024</v>
      </c>
      <c r="G370" t="s">
        <v>25</v>
      </c>
      <c r="H370" t="s">
        <v>29</v>
      </c>
      <c r="I370" t="s">
        <v>10</v>
      </c>
      <c r="J370" t="s">
        <v>46</v>
      </c>
      <c r="K370" t="s">
        <v>17</v>
      </c>
      <c r="L370" t="s">
        <v>96</v>
      </c>
      <c r="M370">
        <v>8.3395800000000006E-2</v>
      </c>
    </row>
    <row r="371" spans="1:13" x14ac:dyDescent="0.25">
      <c r="A371">
        <v>3</v>
      </c>
      <c r="B371">
        <v>34</v>
      </c>
      <c r="C371">
        <v>1</v>
      </c>
      <c r="D371">
        <v>1</v>
      </c>
      <c r="E371" t="s">
        <v>207</v>
      </c>
      <c r="F371">
        <v>2024</v>
      </c>
      <c r="G371" t="s">
        <v>25</v>
      </c>
      <c r="H371" t="s">
        <v>29</v>
      </c>
      <c r="I371" t="s">
        <v>10</v>
      </c>
      <c r="J371" t="s">
        <v>46</v>
      </c>
      <c r="K371" t="s">
        <v>17</v>
      </c>
      <c r="L371" t="s">
        <v>97</v>
      </c>
      <c r="M371">
        <v>0.90309719979739977</v>
      </c>
    </row>
    <row r="372" spans="1:13" x14ac:dyDescent="0.25">
      <c r="A372">
        <v>3</v>
      </c>
      <c r="B372">
        <v>34</v>
      </c>
      <c r="C372">
        <v>1</v>
      </c>
      <c r="D372">
        <v>1</v>
      </c>
      <c r="E372" t="s">
        <v>210</v>
      </c>
      <c r="F372">
        <v>2024</v>
      </c>
      <c r="G372" t="s">
        <v>25</v>
      </c>
      <c r="H372" t="s">
        <v>29</v>
      </c>
      <c r="I372" t="s">
        <v>10</v>
      </c>
      <c r="J372" t="s">
        <v>46</v>
      </c>
      <c r="K372" t="s">
        <v>18</v>
      </c>
      <c r="L372" t="s">
        <v>101</v>
      </c>
      <c r="M372">
        <v>1.41736059328</v>
      </c>
    </row>
    <row r="373" spans="1:13" x14ac:dyDescent="0.25">
      <c r="A373">
        <v>3</v>
      </c>
      <c r="B373">
        <v>34</v>
      </c>
      <c r="C373">
        <v>1</v>
      </c>
      <c r="D373">
        <v>1</v>
      </c>
      <c r="E373" t="s">
        <v>211</v>
      </c>
      <c r="F373">
        <v>2024</v>
      </c>
      <c r="G373" t="s">
        <v>25</v>
      </c>
      <c r="H373" t="s">
        <v>29</v>
      </c>
      <c r="I373" t="s">
        <v>10</v>
      </c>
      <c r="J373" t="s">
        <v>46</v>
      </c>
      <c r="K373" t="s">
        <v>18</v>
      </c>
      <c r="L373" t="s">
        <v>102</v>
      </c>
      <c r="M373">
        <v>0.49735494400000002</v>
      </c>
    </row>
    <row r="374" spans="1:13" x14ac:dyDescent="0.25">
      <c r="A374">
        <v>3</v>
      </c>
      <c r="B374">
        <v>34</v>
      </c>
      <c r="C374">
        <v>1</v>
      </c>
      <c r="D374">
        <v>1</v>
      </c>
      <c r="E374" t="s">
        <v>212</v>
      </c>
      <c r="F374">
        <v>2024</v>
      </c>
      <c r="G374" t="s">
        <v>25</v>
      </c>
      <c r="H374" t="s">
        <v>29</v>
      </c>
      <c r="I374" t="s">
        <v>10</v>
      </c>
      <c r="J374" t="s">
        <v>46</v>
      </c>
      <c r="K374" t="s">
        <v>18</v>
      </c>
      <c r="L374" t="s">
        <v>103</v>
      </c>
      <c r="M374">
        <v>1.5474381354781441</v>
      </c>
    </row>
    <row r="375" spans="1:13" x14ac:dyDescent="0.25">
      <c r="A375">
        <v>3</v>
      </c>
      <c r="B375">
        <v>34</v>
      </c>
      <c r="C375">
        <v>1</v>
      </c>
      <c r="D375">
        <v>1</v>
      </c>
      <c r="E375" t="s">
        <v>213</v>
      </c>
      <c r="F375">
        <v>2024</v>
      </c>
      <c r="G375" t="s">
        <v>25</v>
      </c>
      <c r="H375" t="s">
        <v>29</v>
      </c>
      <c r="I375" t="s">
        <v>10</v>
      </c>
      <c r="J375" t="s">
        <v>46</v>
      </c>
      <c r="K375" t="s">
        <v>18</v>
      </c>
      <c r="L375" t="s">
        <v>104</v>
      </c>
      <c r="M375">
        <v>0.51426879999999997</v>
      </c>
    </row>
    <row r="376" spans="1:13" x14ac:dyDescent="0.25">
      <c r="A376">
        <v>3</v>
      </c>
      <c r="B376">
        <v>34</v>
      </c>
      <c r="C376">
        <v>1</v>
      </c>
      <c r="D376">
        <v>1</v>
      </c>
      <c r="E376" t="s">
        <v>215</v>
      </c>
      <c r="F376">
        <v>2024</v>
      </c>
      <c r="G376" t="s">
        <v>25</v>
      </c>
      <c r="H376" t="s">
        <v>29</v>
      </c>
      <c r="I376" t="s">
        <v>10</v>
      </c>
      <c r="J376" t="s">
        <v>46</v>
      </c>
      <c r="K376" t="s">
        <v>19</v>
      </c>
      <c r="L376" t="s">
        <v>106</v>
      </c>
      <c r="M376">
        <v>3.6474505676788622</v>
      </c>
    </row>
    <row r="377" spans="1:13" x14ac:dyDescent="0.25">
      <c r="A377">
        <v>3</v>
      </c>
      <c r="B377">
        <v>34</v>
      </c>
      <c r="C377">
        <v>1</v>
      </c>
      <c r="D377">
        <v>1</v>
      </c>
      <c r="E377" t="s">
        <v>216</v>
      </c>
      <c r="F377">
        <v>2024</v>
      </c>
      <c r="G377" t="s">
        <v>25</v>
      </c>
      <c r="H377" t="s">
        <v>29</v>
      </c>
      <c r="I377" t="s">
        <v>10</v>
      </c>
      <c r="J377" t="s">
        <v>46</v>
      </c>
      <c r="K377" t="s">
        <v>19</v>
      </c>
      <c r="L377" t="s">
        <v>107</v>
      </c>
      <c r="M377">
        <v>13.572013398288396</v>
      </c>
    </row>
    <row r="378" spans="1:13" x14ac:dyDescent="0.25">
      <c r="A378">
        <v>3</v>
      </c>
      <c r="B378">
        <v>34</v>
      </c>
      <c r="C378">
        <v>1</v>
      </c>
      <c r="D378">
        <v>1</v>
      </c>
      <c r="E378" t="s">
        <v>217</v>
      </c>
      <c r="F378">
        <v>2024</v>
      </c>
      <c r="G378" t="s">
        <v>25</v>
      </c>
      <c r="H378" t="s">
        <v>29</v>
      </c>
      <c r="I378" t="s">
        <v>10</v>
      </c>
      <c r="J378" t="s">
        <v>46</v>
      </c>
      <c r="K378" t="s">
        <v>19</v>
      </c>
      <c r="L378" t="s">
        <v>108</v>
      </c>
      <c r="M378">
        <v>0.13602668311133001</v>
      </c>
    </row>
    <row r="379" spans="1:13" x14ac:dyDescent="0.25">
      <c r="A379">
        <v>3</v>
      </c>
      <c r="B379">
        <v>34</v>
      </c>
      <c r="C379">
        <v>1</v>
      </c>
      <c r="D379">
        <v>1</v>
      </c>
      <c r="E379" t="s">
        <v>218</v>
      </c>
      <c r="F379">
        <v>2024</v>
      </c>
      <c r="G379" t="s">
        <v>25</v>
      </c>
      <c r="H379" t="s">
        <v>29</v>
      </c>
      <c r="I379" t="s">
        <v>10</v>
      </c>
      <c r="J379" t="s">
        <v>46</v>
      </c>
      <c r="K379" t="s">
        <v>19</v>
      </c>
      <c r="L379" t="s">
        <v>109</v>
      </c>
      <c r="M379">
        <v>0.51912896956923071</v>
      </c>
    </row>
    <row r="380" spans="1:13" x14ac:dyDescent="0.25">
      <c r="A380">
        <v>3</v>
      </c>
      <c r="B380">
        <v>30</v>
      </c>
      <c r="C380">
        <v>2</v>
      </c>
      <c r="D380">
        <v>0</v>
      </c>
      <c r="E380" t="s">
        <v>180</v>
      </c>
      <c r="F380">
        <v>2024</v>
      </c>
      <c r="G380" t="s">
        <v>25</v>
      </c>
      <c r="H380" t="s">
        <v>26</v>
      </c>
      <c r="I380" t="s">
        <v>12</v>
      </c>
      <c r="J380" t="s">
        <v>44</v>
      </c>
      <c r="K380" t="s">
        <v>229</v>
      </c>
      <c r="L380" t="s">
        <v>70</v>
      </c>
      <c r="M380">
        <v>4.3462190372000001E-3</v>
      </c>
    </row>
    <row r="381" spans="1:13" x14ac:dyDescent="0.25">
      <c r="A381">
        <v>3</v>
      </c>
      <c r="B381">
        <v>30</v>
      </c>
      <c r="C381">
        <v>2</v>
      </c>
      <c r="D381">
        <v>0</v>
      </c>
      <c r="E381" t="s">
        <v>181</v>
      </c>
      <c r="F381">
        <v>2024</v>
      </c>
      <c r="G381" t="s">
        <v>25</v>
      </c>
      <c r="H381" t="s">
        <v>26</v>
      </c>
      <c r="I381" t="s">
        <v>12</v>
      </c>
      <c r="J381" t="s">
        <v>44</v>
      </c>
      <c r="K381" t="s">
        <v>230</v>
      </c>
      <c r="L381" t="s">
        <v>71</v>
      </c>
      <c r="M381">
        <v>3.7507010268000005E-4</v>
      </c>
    </row>
    <row r="382" spans="1:13" x14ac:dyDescent="0.25">
      <c r="A382">
        <v>3</v>
      </c>
      <c r="B382">
        <v>30</v>
      </c>
      <c r="C382">
        <v>2</v>
      </c>
      <c r="D382">
        <v>0</v>
      </c>
      <c r="E382" t="s">
        <v>182</v>
      </c>
      <c r="F382">
        <v>2024</v>
      </c>
      <c r="G382" t="s">
        <v>25</v>
      </c>
      <c r="H382" t="s">
        <v>26</v>
      </c>
      <c r="I382" t="s">
        <v>12</v>
      </c>
      <c r="J382" t="s">
        <v>44</v>
      </c>
      <c r="K382" t="s">
        <v>14</v>
      </c>
      <c r="L382" t="s">
        <v>72</v>
      </c>
      <c r="M382">
        <v>2.5006413000000006E-4</v>
      </c>
    </row>
    <row r="383" spans="1:13" x14ac:dyDescent="0.25">
      <c r="A383">
        <v>3</v>
      </c>
      <c r="B383">
        <v>30</v>
      </c>
      <c r="C383">
        <v>2</v>
      </c>
      <c r="D383">
        <v>0</v>
      </c>
      <c r="E383" t="s">
        <v>183</v>
      </c>
      <c r="F383">
        <v>2024</v>
      </c>
      <c r="G383" t="s">
        <v>25</v>
      </c>
      <c r="H383" t="s">
        <v>26</v>
      </c>
      <c r="I383" t="s">
        <v>12</v>
      </c>
      <c r="J383" t="s">
        <v>44</v>
      </c>
      <c r="K383" t="s">
        <v>14</v>
      </c>
      <c r="L383" t="s">
        <v>73</v>
      </c>
      <c r="M383">
        <v>4.2527885000000001E-3</v>
      </c>
    </row>
    <row r="384" spans="1:13" x14ac:dyDescent="0.25">
      <c r="A384">
        <v>3</v>
      </c>
      <c r="B384">
        <v>30</v>
      </c>
      <c r="C384">
        <v>2</v>
      </c>
      <c r="D384">
        <v>0</v>
      </c>
      <c r="E384" t="s">
        <v>184</v>
      </c>
      <c r="F384">
        <v>2024</v>
      </c>
      <c r="G384" t="s">
        <v>25</v>
      </c>
      <c r="H384" t="s">
        <v>26</v>
      </c>
      <c r="I384" t="s">
        <v>12</v>
      </c>
      <c r="J384" t="s">
        <v>44</v>
      </c>
      <c r="K384" t="s">
        <v>14</v>
      </c>
      <c r="L384" t="s">
        <v>74</v>
      </c>
      <c r="M384">
        <v>1.2275501010101009E-3</v>
      </c>
    </row>
    <row r="385" spans="1:13" x14ac:dyDescent="0.25">
      <c r="A385">
        <v>3</v>
      </c>
      <c r="B385">
        <v>30</v>
      </c>
      <c r="C385">
        <v>2</v>
      </c>
      <c r="D385">
        <v>0</v>
      </c>
      <c r="E385" t="s">
        <v>185</v>
      </c>
      <c r="F385">
        <v>2024</v>
      </c>
      <c r="G385" t="s">
        <v>25</v>
      </c>
      <c r="H385" t="s">
        <v>26</v>
      </c>
      <c r="I385" t="s">
        <v>12</v>
      </c>
      <c r="J385" t="s">
        <v>44</v>
      </c>
      <c r="K385" t="s">
        <v>231</v>
      </c>
      <c r="L385" t="s">
        <v>75</v>
      </c>
      <c r="M385">
        <v>3.7165287499999998E-3</v>
      </c>
    </row>
    <row r="386" spans="1:13" x14ac:dyDescent="0.25">
      <c r="A386">
        <v>3</v>
      </c>
      <c r="B386">
        <v>30</v>
      </c>
      <c r="C386">
        <v>2</v>
      </c>
      <c r="D386">
        <v>0</v>
      </c>
      <c r="E386" t="s">
        <v>219</v>
      </c>
      <c r="F386">
        <v>2024</v>
      </c>
      <c r="G386" t="s">
        <v>25</v>
      </c>
      <c r="H386" t="s">
        <v>26</v>
      </c>
      <c r="I386" t="s">
        <v>12</v>
      </c>
      <c r="J386" t="s">
        <v>45</v>
      </c>
      <c r="K386" t="s">
        <v>11</v>
      </c>
      <c r="L386" t="s">
        <v>110</v>
      </c>
      <c r="M386">
        <v>6.3529602272727268E-4</v>
      </c>
    </row>
    <row r="387" spans="1:13" x14ac:dyDescent="0.25">
      <c r="A387">
        <v>3</v>
      </c>
      <c r="B387">
        <v>30</v>
      </c>
      <c r="C387">
        <v>2</v>
      </c>
      <c r="D387">
        <v>0</v>
      </c>
      <c r="E387" t="s">
        <v>186</v>
      </c>
      <c r="F387">
        <v>2024</v>
      </c>
      <c r="G387" t="s">
        <v>25</v>
      </c>
      <c r="H387" t="s">
        <v>26</v>
      </c>
      <c r="I387" t="s">
        <v>12</v>
      </c>
      <c r="J387" t="s">
        <v>45</v>
      </c>
      <c r="K387" t="s">
        <v>11</v>
      </c>
      <c r="L387" t="s">
        <v>76</v>
      </c>
      <c r="M387">
        <v>1.97138157582681E-2</v>
      </c>
    </row>
    <row r="388" spans="1:13" x14ac:dyDescent="0.25">
      <c r="A388">
        <v>3</v>
      </c>
      <c r="B388">
        <v>30</v>
      </c>
      <c r="C388">
        <v>2</v>
      </c>
      <c r="D388">
        <v>0</v>
      </c>
      <c r="E388" t="s">
        <v>188</v>
      </c>
      <c r="F388">
        <v>2024</v>
      </c>
      <c r="G388" t="s">
        <v>25</v>
      </c>
      <c r="H388" t="s">
        <v>26</v>
      </c>
      <c r="I388" t="s">
        <v>12</v>
      </c>
      <c r="J388" t="s">
        <v>45</v>
      </c>
      <c r="K388" t="s">
        <v>11</v>
      </c>
      <c r="L388" t="s">
        <v>78</v>
      </c>
      <c r="M388">
        <v>2.89136E-4</v>
      </c>
    </row>
    <row r="389" spans="1:13" x14ac:dyDescent="0.25">
      <c r="A389">
        <v>3</v>
      </c>
      <c r="B389">
        <v>30</v>
      </c>
      <c r="C389">
        <v>2</v>
      </c>
      <c r="D389">
        <v>0</v>
      </c>
      <c r="E389" t="s">
        <v>190</v>
      </c>
      <c r="F389">
        <v>2024</v>
      </c>
      <c r="G389" t="s">
        <v>25</v>
      </c>
      <c r="H389" t="s">
        <v>26</v>
      </c>
      <c r="I389" t="s">
        <v>12</v>
      </c>
      <c r="J389" t="s">
        <v>45</v>
      </c>
      <c r="K389" t="s">
        <v>11</v>
      </c>
      <c r="L389" t="s">
        <v>80</v>
      </c>
      <c r="M389">
        <v>5.5193500000000001E-3</v>
      </c>
    </row>
    <row r="390" spans="1:13" x14ac:dyDescent="0.25">
      <c r="A390">
        <v>3</v>
      </c>
      <c r="B390">
        <v>30</v>
      </c>
      <c r="C390">
        <v>2</v>
      </c>
      <c r="D390">
        <v>0</v>
      </c>
      <c r="E390" t="s">
        <v>191</v>
      </c>
      <c r="F390">
        <v>2024</v>
      </c>
      <c r="G390" t="s">
        <v>25</v>
      </c>
      <c r="H390" t="s">
        <v>26</v>
      </c>
      <c r="I390" t="s">
        <v>12</v>
      </c>
      <c r="J390" t="s">
        <v>45</v>
      </c>
      <c r="K390" t="s">
        <v>11</v>
      </c>
      <c r="L390" t="s">
        <v>81</v>
      </c>
      <c r="M390">
        <v>4.4101380000000003E-2</v>
      </c>
    </row>
    <row r="391" spans="1:13" x14ac:dyDescent="0.25">
      <c r="A391">
        <v>3</v>
      </c>
      <c r="B391">
        <v>30</v>
      </c>
      <c r="C391">
        <v>2</v>
      </c>
      <c r="D391">
        <v>0</v>
      </c>
      <c r="E391" t="s">
        <v>195</v>
      </c>
      <c r="F391">
        <v>2024</v>
      </c>
      <c r="G391" t="s">
        <v>25</v>
      </c>
      <c r="H391" t="s">
        <v>26</v>
      </c>
      <c r="I391" t="s">
        <v>12</v>
      </c>
      <c r="J391" t="s">
        <v>45</v>
      </c>
      <c r="K391" t="s">
        <v>13</v>
      </c>
      <c r="L391" t="s">
        <v>85</v>
      </c>
      <c r="M391">
        <v>2.3924694610778442E-3</v>
      </c>
    </row>
    <row r="392" spans="1:13" x14ac:dyDescent="0.25">
      <c r="A392">
        <v>3</v>
      </c>
      <c r="B392">
        <v>30</v>
      </c>
      <c r="C392">
        <v>2</v>
      </c>
      <c r="D392">
        <v>0</v>
      </c>
      <c r="E392" t="s">
        <v>196</v>
      </c>
      <c r="F392">
        <v>2024</v>
      </c>
      <c r="G392" t="s">
        <v>25</v>
      </c>
      <c r="H392" t="s">
        <v>26</v>
      </c>
      <c r="I392" t="s">
        <v>12</v>
      </c>
      <c r="J392" t="s">
        <v>45</v>
      </c>
      <c r="K392" t="s">
        <v>13</v>
      </c>
      <c r="L392" t="s">
        <v>86</v>
      </c>
      <c r="M392">
        <v>1.2825E-5</v>
      </c>
    </row>
    <row r="393" spans="1:13" x14ac:dyDescent="0.25">
      <c r="A393">
        <v>3</v>
      </c>
      <c r="B393">
        <v>30</v>
      </c>
      <c r="C393">
        <v>2</v>
      </c>
      <c r="D393">
        <v>0</v>
      </c>
      <c r="E393" t="s">
        <v>197</v>
      </c>
      <c r="F393">
        <v>2024</v>
      </c>
      <c r="G393" t="s">
        <v>25</v>
      </c>
      <c r="H393" t="s">
        <v>26</v>
      </c>
      <c r="I393" t="s">
        <v>12</v>
      </c>
      <c r="J393" t="s">
        <v>45</v>
      </c>
      <c r="K393" t="s">
        <v>15</v>
      </c>
      <c r="L393" t="s">
        <v>87</v>
      </c>
      <c r="M393">
        <v>3.8323645793880002E-3</v>
      </c>
    </row>
    <row r="394" spans="1:13" x14ac:dyDescent="0.25">
      <c r="A394">
        <v>3</v>
      </c>
      <c r="B394">
        <v>30</v>
      </c>
      <c r="C394">
        <v>2</v>
      </c>
      <c r="D394">
        <v>0</v>
      </c>
      <c r="E394" t="s">
        <v>198</v>
      </c>
      <c r="F394">
        <v>2024</v>
      </c>
      <c r="G394" t="s">
        <v>25</v>
      </c>
      <c r="H394" t="s">
        <v>26</v>
      </c>
      <c r="I394" t="s">
        <v>12</v>
      </c>
      <c r="J394" t="s">
        <v>45</v>
      </c>
      <c r="K394" t="s">
        <v>16</v>
      </c>
      <c r="L394" t="s">
        <v>88</v>
      </c>
      <c r="M394">
        <v>4.5000000000000003E-5</v>
      </c>
    </row>
    <row r="395" spans="1:13" x14ac:dyDescent="0.25">
      <c r="A395">
        <v>3</v>
      </c>
      <c r="B395">
        <v>30</v>
      </c>
      <c r="C395">
        <v>2</v>
      </c>
      <c r="D395">
        <v>0</v>
      </c>
      <c r="E395" t="s">
        <v>199</v>
      </c>
      <c r="F395">
        <v>2024</v>
      </c>
      <c r="G395" t="s">
        <v>25</v>
      </c>
      <c r="H395" t="s">
        <v>26</v>
      </c>
      <c r="I395" t="s">
        <v>12</v>
      </c>
      <c r="J395" t="s">
        <v>45</v>
      </c>
      <c r="K395" t="s">
        <v>16</v>
      </c>
      <c r="L395" t="s">
        <v>89</v>
      </c>
      <c r="M395">
        <v>1.036E-4</v>
      </c>
    </row>
    <row r="396" spans="1:13" x14ac:dyDescent="0.25">
      <c r="A396">
        <v>3</v>
      </c>
      <c r="B396">
        <v>30</v>
      </c>
      <c r="C396">
        <v>2</v>
      </c>
      <c r="D396">
        <v>0</v>
      </c>
      <c r="E396" t="s">
        <v>201</v>
      </c>
      <c r="F396">
        <v>2024</v>
      </c>
      <c r="G396" t="s">
        <v>25</v>
      </c>
      <c r="H396" t="s">
        <v>26</v>
      </c>
      <c r="I396" t="s">
        <v>12</v>
      </c>
      <c r="J396" t="s">
        <v>45</v>
      </c>
      <c r="K396" t="s">
        <v>16</v>
      </c>
      <c r="L396" t="s">
        <v>91</v>
      </c>
      <c r="M396">
        <v>1.0852573500000001E-2</v>
      </c>
    </row>
    <row r="397" spans="1:13" x14ac:dyDescent="0.25">
      <c r="A397">
        <v>3</v>
      </c>
      <c r="B397">
        <v>30</v>
      </c>
      <c r="C397">
        <v>2</v>
      </c>
      <c r="D397">
        <v>0</v>
      </c>
      <c r="E397" t="s">
        <v>202</v>
      </c>
      <c r="F397">
        <v>2024</v>
      </c>
      <c r="G397" t="s">
        <v>25</v>
      </c>
      <c r="H397" t="s">
        <v>26</v>
      </c>
      <c r="I397" t="s">
        <v>12</v>
      </c>
      <c r="J397" t="s">
        <v>45</v>
      </c>
      <c r="K397" t="s">
        <v>16</v>
      </c>
      <c r="L397" t="s">
        <v>92</v>
      </c>
      <c r="M397">
        <v>8.5555553846153841E-3</v>
      </c>
    </row>
    <row r="398" spans="1:13" x14ac:dyDescent="0.25">
      <c r="A398">
        <v>3</v>
      </c>
      <c r="B398">
        <v>30</v>
      </c>
      <c r="C398">
        <v>2</v>
      </c>
      <c r="D398">
        <v>0</v>
      </c>
      <c r="E398" t="s">
        <v>220</v>
      </c>
      <c r="F398">
        <v>2024</v>
      </c>
      <c r="G398" t="s">
        <v>25</v>
      </c>
      <c r="H398" t="s">
        <v>26</v>
      </c>
      <c r="I398" t="s">
        <v>12</v>
      </c>
      <c r="J398" t="s">
        <v>45</v>
      </c>
      <c r="K398" t="s">
        <v>24</v>
      </c>
      <c r="L398" t="s">
        <v>112</v>
      </c>
      <c r="M398">
        <v>8.5198290000000002E-4</v>
      </c>
    </row>
    <row r="399" spans="1:13" x14ac:dyDescent="0.25">
      <c r="A399">
        <v>3</v>
      </c>
      <c r="B399">
        <v>30</v>
      </c>
      <c r="C399">
        <v>2</v>
      </c>
      <c r="D399">
        <v>0</v>
      </c>
      <c r="E399" t="s">
        <v>203</v>
      </c>
      <c r="F399">
        <v>2024</v>
      </c>
      <c r="G399" t="s">
        <v>25</v>
      </c>
      <c r="H399" t="s">
        <v>26</v>
      </c>
      <c r="I399" t="s">
        <v>12</v>
      </c>
      <c r="J399" t="s">
        <v>46</v>
      </c>
      <c r="K399" t="s">
        <v>11</v>
      </c>
      <c r="L399" t="s">
        <v>93</v>
      </c>
      <c r="M399">
        <v>2.5215927912000001E-3</v>
      </c>
    </row>
    <row r="400" spans="1:13" x14ac:dyDescent="0.25">
      <c r="A400">
        <v>3</v>
      </c>
      <c r="B400">
        <v>30</v>
      </c>
      <c r="C400">
        <v>2</v>
      </c>
      <c r="D400">
        <v>0</v>
      </c>
      <c r="E400" t="s">
        <v>204</v>
      </c>
      <c r="F400">
        <v>2024</v>
      </c>
      <c r="G400" t="s">
        <v>25</v>
      </c>
      <c r="H400" t="s">
        <v>26</v>
      </c>
      <c r="I400" t="s">
        <v>12</v>
      </c>
      <c r="J400" t="s">
        <v>46</v>
      </c>
      <c r="K400" t="s">
        <v>233</v>
      </c>
      <c r="L400" t="s">
        <v>94</v>
      </c>
      <c r="M400">
        <v>1.652422E-3</v>
      </c>
    </row>
    <row r="401" spans="1:13" x14ac:dyDescent="0.25">
      <c r="A401">
        <v>3</v>
      </c>
      <c r="B401">
        <v>30</v>
      </c>
      <c r="C401">
        <v>2</v>
      </c>
      <c r="D401">
        <v>0</v>
      </c>
      <c r="E401" t="s">
        <v>205</v>
      </c>
      <c r="F401">
        <v>2024</v>
      </c>
      <c r="G401" t="s">
        <v>25</v>
      </c>
      <c r="H401" t="s">
        <v>26</v>
      </c>
      <c r="I401" t="s">
        <v>12</v>
      </c>
      <c r="J401" t="s">
        <v>46</v>
      </c>
      <c r="K401" t="s">
        <v>17</v>
      </c>
      <c r="L401" t="s">
        <v>95</v>
      </c>
      <c r="M401">
        <v>0.16613707645491971</v>
      </c>
    </row>
    <row r="402" spans="1:13" x14ac:dyDescent="0.25">
      <c r="A402">
        <v>3</v>
      </c>
      <c r="B402">
        <v>30</v>
      </c>
      <c r="C402">
        <v>2</v>
      </c>
      <c r="D402">
        <v>0</v>
      </c>
      <c r="E402" t="s">
        <v>207</v>
      </c>
      <c r="F402">
        <v>2024</v>
      </c>
      <c r="G402" t="s">
        <v>25</v>
      </c>
      <c r="H402" t="s">
        <v>26</v>
      </c>
      <c r="I402" t="s">
        <v>12</v>
      </c>
      <c r="J402" t="s">
        <v>46</v>
      </c>
      <c r="K402" t="s">
        <v>17</v>
      </c>
      <c r="L402" t="s">
        <v>97</v>
      </c>
      <c r="M402">
        <v>1.5265951235020118E-2</v>
      </c>
    </row>
    <row r="403" spans="1:13" x14ac:dyDescent="0.25">
      <c r="A403">
        <v>3</v>
      </c>
      <c r="B403">
        <v>30</v>
      </c>
      <c r="C403">
        <v>2</v>
      </c>
      <c r="D403">
        <v>0</v>
      </c>
      <c r="E403" t="s">
        <v>210</v>
      </c>
      <c r="F403">
        <v>2024</v>
      </c>
      <c r="G403" t="s">
        <v>25</v>
      </c>
      <c r="H403" t="s">
        <v>26</v>
      </c>
      <c r="I403" t="s">
        <v>12</v>
      </c>
      <c r="J403" t="s">
        <v>46</v>
      </c>
      <c r="K403" t="s">
        <v>18</v>
      </c>
      <c r="L403" t="s">
        <v>101</v>
      </c>
      <c r="M403">
        <v>1.6048E-3</v>
      </c>
    </row>
    <row r="404" spans="1:13" x14ac:dyDescent="0.25">
      <c r="A404">
        <v>3</v>
      </c>
      <c r="B404">
        <v>30</v>
      </c>
      <c r="C404">
        <v>2</v>
      </c>
      <c r="D404">
        <v>0</v>
      </c>
      <c r="E404" t="s">
        <v>211</v>
      </c>
      <c r="F404">
        <v>2024</v>
      </c>
      <c r="G404" t="s">
        <v>25</v>
      </c>
      <c r="H404" t="s">
        <v>26</v>
      </c>
      <c r="I404" t="s">
        <v>12</v>
      </c>
      <c r="J404" t="s">
        <v>46</v>
      </c>
      <c r="K404" t="s">
        <v>18</v>
      </c>
      <c r="L404" t="s">
        <v>102</v>
      </c>
      <c r="M404">
        <v>6.8333399999999996E-4</v>
      </c>
    </row>
    <row r="405" spans="1:13" x14ac:dyDescent="0.25">
      <c r="A405">
        <v>3</v>
      </c>
      <c r="B405">
        <v>30</v>
      </c>
      <c r="C405">
        <v>2</v>
      </c>
      <c r="D405">
        <v>0</v>
      </c>
      <c r="E405" t="s">
        <v>212</v>
      </c>
      <c r="F405">
        <v>2024</v>
      </c>
      <c r="G405" t="s">
        <v>25</v>
      </c>
      <c r="H405" t="s">
        <v>26</v>
      </c>
      <c r="I405" t="s">
        <v>12</v>
      </c>
      <c r="J405" t="s">
        <v>46</v>
      </c>
      <c r="K405" t="s">
        <v>18</v>
      </c>
      <c r="L405" t="s">
        <v>103</v>
      </c>
      <c r="M405">
        <v>3.9487459272120207E-3</v>
      </c>
    </row>
    <row r="406" spans="1:13" x14ac:dyDescent="0.25">
      <c r="A406">
        <v>3</v>
      </c>
      <c r="B406">
        <v>30</v>
      </c>
      <c r="C406">
        <v>2</v>
      </c>
      <c r="D406">
        <v>0</v>
      </c>
      <c r="E406" t="s">
        <v>213</v>
      </c>
      <c r="F406">
        <v>2024</v>
      </c>
      <c r="G406" t="s">
        <v>25</v>
      </c>
      <c r="H406" t="s">
        <v>26</v>
      </c>
      <c r="I406" t="s">
        <v>12</v>
      </c>
      <c r="J406" t="s">
        <v>46</v>
      </c>
      <c r="K406" t="s">
        <v>18</v>
      </c>
      <c r="L406" t="s">
        <v>104</v>
      </c>
      <c r="M406">
        <v>2.0252999999999998E-3</v>
      </c>
    </row>
    <row r="407" spans="1:13" x14ac:dyDescent="0.25">
      <c r="A407">
        <v>3</v>
      </c>
      <c r="B407">
        <v>30</v>
      </c>
      <c r="C407">
        <v>2</v>
      </c>
      <c r="D407">
        <v>0</v>
      </c>
      <c r="E407" t="s">
        <v>215</v>
      </c>
      <c r="F407">
        <v>2024</v>
      </c>
      <c r="G407" t="s">
        <v>25</v>
      </c>
      <c r="H407" t="s">
        <v>26</v>
      </c>
      <c r="I407" t="s">
        <v>12</v>
      </c>
      <c r="J407" t="s">
        <v>46</v>
      </c>
      <c r="K407" t="s">
        <v>19</v>
      </c>
      <c r="L407" t="s">
        <v>106</v>
      </c>
      <c r="M407">
        <v>1.5245101585374827E-2</v>
      </c>
    </row>
    <row r="408" spans="1:13" x14ac:dyDescent="0.25">
      <c r="A408">
        <v>3</v>
      </c>
      <c r="B408">
        <v>30</v>
      </c>
      <c r="C408">
        <v>2</v>
      </c>
      <c r="D408">
        <v>0</v>
      </c>
      <c r="E408" t="s">
        <v>216</v>
      </c>
      <c r="F408">
        <v>2024</v>
      </c>
      <c r="G408" t="s">
        <v>25</v>
      </c>
      <c r="H408" t="s">
        <v>26</v>
      </c>
      <c r="I408" t="s">
        <v>12</v>
      </c>
      <c r="J408" t="s">
        <v>46</v>
      </c>
      <c r="K408" t="s">
        <v>19</v>
      </c>
      <c r="L408" t="s">
        <v>107</v>
      </c>
      <c r="M408">
        <v>9.5926788499999995E-3</v>
      </c>
    </row>
    <row r="409" spans="1:13" x14ac:dyDescent="0.25">
      <c r="A409">
        <v>3</v>
      </c>
      <c r="B409">
        <v>30</v>
      </c>
      <c r="C409">
        <v>2</v>
      </c>
      <c r="D409">
        <v>0</v>
      </c>
      <c r="E409" t="s">
        <v>217</v>
      </c>
      <c r="F409">
        <v>2024</v>
      </c>
      <c r="G409" t="s">
        <v>25</v>
      </c>
      <c r="H409" t="s">
        <v>26</v>
      </c>
      <c r="I409" t="s">
        <v>12</v>
      </c>
      <c r="J409" t="s">
        <v>46</v>
      </c>
      <c r="K409" t="s">
        <v>19</v>
      </c>
      <c r="L409" t="s">
        <v>108</v>
      </c>
      <c r="M409">
        <v>7.2868093009274548E-3</v>
      </c>
    </row>
    <row r="410" spans="1:13" x14ac:dyDescent="0.25">
      <c r="A410">
        <v>3</v>
      </c>
      <c r="B410">
        <v>30</v>
      </c>
      <c r="C410">
        <v>2</v>
      </c>
      <c r="D410">
        <v>1</v>
      </c>
      <c r="E410" t="s">
        <v>180</v>
      </c>
      <c r="F410">
        <v>2024</v>
      </c>
      <c r="G410" t="s">
        <v>25</v>
      </c>
      <c r="H410" t="s">
        <v>26</v>
      </c>
      <c r="I410" t="s">
        <v>10</v>
      </c>
      <c r="J410" t="s">
        <v>44</v>
      </c>
      <c r="K410" t="s">
        <v>229</v>
      </c>
      <c r="L410" t="s">
        <v>70</v>
      </c>
      <c r="M410">
        <v>4.8710406434417708E-2</v>
      </c>
    </row>
    <row r="411" spans="1:13" x14ac:dyDescent="0.25">
      <c r="A411">
        <v>3</v>
      </c>
      <c r="B411">
        <v>30</v>
      </c>
      <c r="C411">
        <v>2</v>
      </c>
      <c r="D411">
        <v>1</v>
      </c>
      <c r="E411" t="s">
        <v>181</v>
      </c>
      <c r="F411">
        <v>2024</v>
      </c>
      <c r="G411" t="s">
        <v>25</v>
      </c>
      <c r="H411" t="s">
        <v>26</v>
      </c>
      <c r="I411" t="s">
        <v>10</v>
      </c>
      <c r="J411" t="s">
        <v>44</v>
      </c>
      <c r="K411" t="s">
        <v>230</v>
      </c>
      <c r="L411" t="s">
        <v>71</v>
      </c>
      <c r="M411">
        <v>5.0005613084034154E-3</v>
      </c>
    </row>
    <row r="412" spans="1:13" x14ac:dyDescent="0.25">
      <c r="A412">
        <v>3</v>
      </c>
      <c r="B412">
        <v>30</v>
      </c>
      <c r="C412">
        <v>2</v>
      </c>
      <c r="D412">
        <v>1</v>
      </c>
      <c r="E412" t="s">
        <v>182</v>
      </c>
      <c r="F412">
        <v>2024</v>
      </c>
      <c r="G412" t="s">
        <v>25</v>
      </c>
      <c r="H412" t="s">
        <v>26</v>
      </c>
      <c r="I412" t="s">
        <v>10</v>
      </c>
      <c r="J412" t="s">
        <v>44</v>
      </c>
      <c r="K412" t="s">
        <v>14</v>
      </c>
      <c r="L412" t="s">
        <v>72</v>
      </c>
      <c r="M412">
        <v>8.1856551234720009E-4</v>
      </c>
    </row>
    <row r="413" spans="1:13" x14ac:dyDescent="0.25">
      <c r="A413">
        <v>3</v>
      </c>
      <c r="B413">
        <v>30</v>
      </c>
      <c r="C413">
        <v>2</v>
      </c>
      <c r="D413">
        <v>1</v>
      </c>
      <c r="E413" t="s">
        <v>183</v>
      </c>
      <c r="F413">
        <v>2024</v>
      </c>
      <c r="G413" t="s">
        <v>25</v>
      </c>
      <c r="H413" t="s">
        <v>26</v>
      </c>
      <c r="I413" t="s">
        <v>10</v>
      </c>
      <c r="J413" t="s">
        <v>44</v>
      </c>
      <c r="K413" t="s">
        <v>14</v>
      </c>
      <c r="L413" t="s">
        <v>73</v>
      </c>
      <c r="M413">
        <v>5.9190242982456141E-2</v>
      </c>
    </row>
    <row r="414" spans="1:13" x14ac:dyDescent="0.25">
      <c r="A414">
        <v>3</v>
      </c>
      <c r="B414">
        <v>30</v>
      </c>
      <c r="C414">
        <v>2</v>
      </c>
      <c r="D414">
        <v>1</v>
      </c>
      <c r="E414" t="s">
        <v>184</v>
      </c>
      <c r="F414">
        <v>2024</v>
      </c>
      <c r="G414" t="s">
        <v>25</v>
      </c>
      <c r="H414" t="s">
        <v>26</v>
      </c>
      <c r="I414" t="s">
        <v>10</v>
      </c>
      <c r="J414" t="s">
        <v>44</v>
      </c>
      <c r="K414" t="s">
        <v>14</v>
      </c>
      <c r="L414" t="s">
        <v>74</v>
      </c>
      <c r="M414">
        <v>2.5959509058149057E-2</v>
      </c>
    </row>
    <row r="415" spans="1:13" x14ac:dyDescent="0.25">
      <c r="A415">
        <v>3</v>
      </c>
      <c r="B415">
        <v>30</v>
      </c>
      <c r="C415">
        <v>2</v>
      </c>
      <c r="D415">
        <v>1</v>
      </c>
      <c r="E415" t="s">
        <v>185</v>
      </c>
      <c r="F415">
        <v>2024</v>
      </c>
      <c r="G415" t="s">
        <v>25</v>
      </c>
      <c r="H415" t="s">
        <v>26</v>
      </c>
      <c r="I415" t="s">
        <v>10</v>
      </c>
      <c r="J415" t="s">
        <v>44</v>
      </c>
      <c r="K415" t="s">
        <v>231</v>
      </c>
      <c r="L415" t="s">
        <v>75</v>
      </c>
      <c r="M415">
        <v>7.159363273195489E-2</v>
      </c>
    </row>
    <row r="416" spans="1:13" x14ac:dyDescent="0.25">
      <c r="A416">
        <v>3</v>
      </c>
      <c r="B416">
        <v>30</v>
      </c>
      <c r="C416">
        <v>2</v>
      </c>
      <c r="D416">
        <v>1</v>
      </c>
      <c r="E416" t="s">
        <v>219</v>
      </c>
      <c r="F416">
        <v>2024</v>
      </c>
      <c r="G416" t="s">
        <v>25</v>
      </c>
      <c r="H416" t="s">
        <v>26</v>
      </c>
      <c r="I416" t="s">
        <v>10</v>
      </c>
      <c r="J416" t="s">
        <v>45</v>
      </c>
      <c r="K416" t="s">
        <v>11</v>
      </c>
      <c r="L416" t="s">
        <v>110</v>
      </c>
      <c r="M416">
        <v>7.3882806250000002E-2</v>
      </c>
    </row>
    <row r="417" spans="1:13" x14ac:dyDescent="0.25">
      <c r="A417">
        <v>3</v>
      </c>
      <c r="B417">
        <v>30</v>
      </c>
      <c r="C417">
        <v>2</v>
      </c>
      <c r="D417">
        <v>1</v>
      </c>
      <c r="E417" t="s">
        <v>186</v>
      </c>
      <c r="F417">
        <v>2024</v>
      </c>
      <c r="G417" t="s">
        <v>25</v>
      </c>
      <c r="H417" t="s">
        <v>26</v>
      </c>
      <c r="I417" t="s">
        <v>10</v>
      </c>
      <c r="J417" t="s">
        <v>45</v>
      </c>
      <c r="K417" t="s">
        <v>11</v>
      </c>
      <c r="L417" t="s">
        <v>76</v>
      </c>
      <c r="M417">
        <v>0.39495809388289382</v>
      </c>
    </row>
    <row r="418" spans="1:13" x14ac:dyDescent="0.25">
      <c r="A418">
        <v>3</v>
      </c>
      <c r="B418">
        <v>30</v>
      </c>
      <c r="C418">
        <v>2</v>
      </c>
      <c r="D418">
        <v>1</v>
      </c>
      <c r="E418" t="s">
        <v>188</v>
      </c>
      <c r="F418">
        <v>2024</v>
      </c>
      <c r="G418" t="s">
        <v>25</v>
      </c>
      <c r="H418" t="s">
        <v>26</v>
      </c>
      <c r="I418" t="s">
        <v>10</v>
      </c>
      <c r="J418" t="s">
        <v>45</v>
      </c>
      <c r="K418" t="s">
        <v>11</v>
      </c>
      <c r="L418" t="s">
        <v>78</v>
      </c>
      <c r="M418">
        <v>6.2219830000000004E-3</v>
      </c>
    </row>
    <row r="419" spans="1:13" x14ac:dyDescent="0.25">
      <c r="A419">
        <v>3</v>
      </c>
      <c r="B419">
        <v>30</v>
      </c>
      <c r="C419">
        <v>2</v>
      </c>
      <c r="D419">
        <v>1</v>
      </c>
      <c r="E419" t="s">
        <v>190</v>
      </c>
      <c r="F419">
        <v>2024</v>
      </c>
      <c r="G419" t="s">
        <v>25</v>
      </c>
      <c r="H419" t="s">
        <v>26</v>
      </c>
      <c r="I419" t="s">
        <v>10</v>
      </c>
      <c r="J419" t="s">
        <v>45</v>
      </c>
      <c r="K419" t="s">
        <v>11</v>
      </c>
      <c r="L419" t="s">
        <v>80</v>
      </c>
      <c r="M419">
        <v>5.3836000000000002E-2</v>
      </c>
    </row>
    <row r="420" spans="1:13" x14ac:dyDescent="0.25">
      <c r="A420">
        <v>3</v>
      </c>
      <c r="B420">
        <v>30</v>
      </c>
      <c r="C420">
        <v>2</v>
      </c>
      <c r="D420">
        <v>1</v>
      </c>
      <c r="E420" t="s">
        <v>191</v>
      </c>
      <c r="F420">
        <v>2024</v>
      </c>
      <c r="G420" t="s">
        <v>25</v>
      </c>
      <c r="H420" t="s">
        <v>26</v>
      </c>
      <c r="I420" t="s">
        <v>10</v>
      </c>
      <c r="J420" t="s">
        <v>45</v>
      </c>
      <c r="K420" t="s">
        <v>11</v>
      </c>
      <c r="L420" t="s">
        <v>81</v>
      </c>
      <c r="M420">
        <v>0.26442340038461537</v>
      </c>
    </row>
    <row r="421" spans="1:13" x14ac:dyDescent="0.25">
      <c r="A421">
        <v>3</v>
      </c>
      <c r="B421">
        <v>30</v>
      </c>
      <c r="C421">
        <v>2</v>
      </c>
      <c r="D421">
        <v>1</v>
      </c>
      <c r="E421" t="s">
        <v>195</v>
      </c>
      <c r="F421">
        <v>2024</v>
      </c>
      <c r="G421" t="s">
        <v>25</v>
      </c>
      <c r="H421" t="s">
        <v>26</v>
      </c>
      <c r="I421" t="s">
        <v>10</v>
      </c>
      <c r="J421" t="s">
        <v>45</v>
      </c>
      <c r="K421" t="s">
        <v>13</v>
      </c>
      <c r="L421" t="s">
        <v>85</v>
      </c>
      <c r="M421">
        <v>3.4035909640718565E-2</v>
      </c>
    </row>
    <row r="422" spans="1:13" x14ac:dyDescent="0.25">
      <c r="A422">
        <v>3</v>
      </c>
      <c r="B422">
        <v>30</v>
      </c>
      <c r="C422">
        <v>2</v>
      </c>
      <c r="D422">
        <v>1</v>
      </c>
      <c r="E422" t="s">
        <v>197</v>
      </c>
      <c r="F422">
        <v>2024</v>
      </c>
      <c r="G422" t="s">
        <v>25</v>
      </c>
      <c r="H422" t="s">
        <v>26</v>
      </c>
      <c r="I422" t="s">
        <v>10</v>
      </c>
      <c r="J422" t="s">
        <v>45</v>
      </c>
      <c r="K422" t="s">
        <v>15</v>
      </c>
      <c r="L422" t="s">
        <v>87</v>
      </c>
      <c r="M422">
        <v>2.9119156950890002E-2</v>
      </c>
    </row>
    <row r="423" spans="1:13" x14ac:dyDescent="0.25">
      <c r="A423">
        <v>3</v>
      </c>
      <c r="B423">
        <v>30</v>
      </c>
      <c r="C423">
        <v>2</v>
      </c>
      <c r="D423">
        <v>1</v>
      </c>
      <c r="E423" t="s">
        <v>198</v>
      </c>
      <c r="F423">
        <v>2024</v>
      </c>
      <c r="G423" t="s">
        <v>25</v>
      </c>
      <c r="H423" t="s">
        <v>26</v>
      </c>
      <c r="I423" t="s">
        <v>10</v>
      </c>
      <c r="J423" t="s">
        <v>45</v>
      </c>
      <c r="K423" t="s">
        <v>16</v>
      </c>
      <c r="L423" t="s">
        <v>88</v>
      </c>
      <c r="M423">
        <v>1.092165E-3</v>
      </c>
    </row>
    <row r="424" spans="1:13" x14ac:dyDescent="0.25">
      <c r="A424">
        <v>3</v>
      </c>
      <c r="B424">
        <v>30</v>
      </c>
      <c r="C424">
        <v>2</v>
      </c>
      <c r="D424">
        <v>1</v>
      </c>
      <c r="E424" t="s">
        <v>199</v>
      </c>
      <c r="F424">
        <v>2024</v>
      </c>
      <c r="G424" t="s">
        <v>25</v>
      </c>
      <c r="H424" t="s">
        <v>26</v>
      </c>
      <c r="I424" t="s">
        <v>10</v>
      </c>
      <c r="J424" t="s">
        <v>45</v>
      </c>
      <c r="K424" t="s">
        <v>16</v>
      </c>
      <c r="L424" t="s">
        <v>89</v>
      </c>
      <c r="M424">
        <v>1.0120000000000001E-3</v>
      </c>
    </row>
    <row r="425" spans="1:13" x14ac:dyDescent="0.25">
      <c r="A425">
        <v>3</v>
      </c>
      <c r="B425">
        <v>30</v>
      </c>
      <c r="C425">
        <v>2</v>
      </c>
      <c r="D425">
        <v>1</v>
      </c>
      <c r="E425" t="s">
        <v>201</v>
      </c>
      <c r="F425">
        <v>2024</v>
      </c>
      <c r="G425" t="s">
        <v>25</v>
      </c>
      <c r="H425" t="s">
        <v>26</v>
      </c>
      <c r="I425" t="s">
        <v>10</v>
      </c>
      <c r="J425" t="s">
        <v>45</v>
      </c>
      <c r="K425" t="s">
        <v>16</v>
      </c>
      <c r="L425" t="s">
        <v>91</v>
      </c>
      <c r="M425">
        <v>0.20256317125000001</v>
      </c>
    </row>
    <row r="426" spans="1:13" x14ac:dyDescent="0.25">
      <c r="A426">
        <v>3</v>
      </c>
      <c r="B426">
        <v>30</v>
      </c>
      <c r="C426">
        <v>2</v>
      </c>
      <c r="D426">
        <v>1</v>
      </c>
      <c r="E426" t="s">
        <v>202</v>
      </c>
      <c r="F426">
        <v>2024</v>
      </c>
      <c r="G426" t="s">
        <v>25</v>
      </c>
      <c r="H426" t="s">
        <v>26</v>
      </c>
      <c r="I426" t="s">
        <v>10</v>
      </c>
      <c r="J426" t="s">
        <v>45</v>
      </c>
      <c r="K426" t="s">
        <v>16</v>
      </c>
      <c r="L426" t="s">
        <v>92</v>
      </c>
      <c r="M426">
        <v>3.5719800000000003E-2</v>
      </c>
    </row>
    <row r="427" spans="1:13" x14ac:dyDescent="0.25">
      <c r="A427">
        <v>3</v>
      </c>
      <c r="B427">
        <v>30</v>
      </c>
      <c r="C427">
        <v>2</v>
      </c>
      <c r="D427">
        <v>1</v>
      </c>
      <c r="E427" t="s">
        <v>220</v>
      </c>
      <c r="F427">
        <v>2024</v>
      </c>
      <c r="G427" t="s">
        <v>25</v>
      </c>
      <c r="H427" t="s">
        <v>26</v>
      </c>
      <c r="I427" t="s">
        <v>10</v>
      </c>
      <c r="J427" t="s">
        <v>45</v>
      </c>
      <c r="K427" t="s">
        <v>24</v>
      </c>
      <c r="L427" t="s">
        <v>112</v>
      </c>
      <c r="M427">
        <v>6.0772734000000004E-3</v>
      </c>
    </row>
    <row r="428" spans="1:13" x14ac:dyDescent="0.25">
      <c r="A428">
        <v>3</v>
      </c>
      <c r="B428">
        <v>30</v>
      </c>
      <c r="C428">
        <v>2</v>
      </c>
      <c r="D428">
        <v>1</v>
      </c>
      <c r="E428" t="s">
        <v>203</v>
      </c>
      <c r="F428">
        <v>2024</v>
      </c>
      <c r="G428" t="s">
        <v>25</v>
      </c>
      <c r="H428" t="s">
        <v>26</v>
      </c>
      <c r="I428" t="s">
        <v>10</v>
      </c>
      <c r="J428" t="s">
        <v>46</v>
      </c>
      <c r="K428" t="s">
        <v>11</v>
      </c>
      <c r="L428" t="s">
        <v>93</v>
      </c>
      <c r="M428">
        <v>3.0406503045119996E-2</v>
      </c>
    </row>
    <row r="429" spans="1:13" x14ac:dyDescent="0.25">
      <c r="A429">
        <v>3</v>
      </c>
      <c r="B429">
        <v>30</v>
      </c>
      <c r="C429">
        <v>2</v>
      </c>
      <c r="D429">
        <v>1</v>
      </c>
      <c r="E429" t="s">
        <v>204</v>
      </c>
      <c r="F429">
        <v>2024</v>
      </c>
      <c r="G429" t="s">
        <v>25</v>
      </c>
      <c r="H429" t="s">
        <v>26</v>
      </c>
      <c r="I429" t="s">
        <v>10</v>
      </c>
      <c r="J429" t="s">
        <v>46</v>
      </c>
      <c r="K429" t="s">
        <v>233</v>
      </c>
      <c r="L429" t="s">
        <v>94</v>
      </c>
      <c r="M429">
        <v>5.2710620499999999E-2</v>
      </c>
    </row>
    <row r="430" spans="1:13" x14ac:dyDescent="0.25">
      <c r="A430">
        <v>3</v>
      </c>
      <c r="B430">
        <v>30</v>
      </c>
      <c r="C430">
        <v>2</v>
      </c>
      <c r="D430">
        <v>1</v>
      </c>
      <c r="E430" t="s">
        <v>205</v>
      </c>
      <c r="F430">
        <v>2024</v>
      </c>
      <c r="G430" t="s">
        <v>25</v>
      </c>
      <c r="H430" t="s">
        <v>26</v>
      </c>
      <c r="I430" t="s">
        <v>10</v>
      </c>
      <c r="J430" t="s">
        <v>46</v>
      </c>
      <c r="K430" t="s">
        <v>17</v>
      </c>
      <c r="L430" t="s">
        <v>95</v>
      </c>
      <c r="M430">
        <v>3.4754850990974893</v>
      </c>
    </row>
    <row r="431" spans="1:13" x14ac:dyDescent="0.25">
      <c r="A431">
        <v>3</v>
      </c>
      <c r="B431">
        <v>30</v>
      </c>
      <c r="C431">
        <v>2</v>
      </c>
      <c r="D431">
        <v>1</v>
      </c>
      <c r="E431" t="s">
        <v>206</v>
      </c>
      <c r="F431">
        <v>2024</v>
      </c>
      <c r="G431" t="s">
        <v>25</v>
      </c>
      <c r="H431" t="s">
        <v>26</v>
      </c>
      <c r="I431" t="s">
        <v>10</v>
      </c>
      <c r="J431" t="s">
        <v>46</v>
      </c>
      <c r="K431" t="s">
        <v>17</v>
      </c>
      <c r="L431" t="s">
        <v>96</v>
      </c>
      <c r="M431">
        <v>2.41614E-2</v>
      </c>
    </row>
    <row r="432" spans="1:13" x14ac:dyDescent="0.25">
      <c r="A432">
        <v>3</v>
      </c>
      <c r="B432">
        <v>30</v>
      </c>
      <c r="C432">
        <v>2</v>
      </c>
      <c r="D432">
        <v>1</v>
      </c>
      <c r="E432" t="s">
        <v>207</v>
      </c>
      <c r="F432">
        <v>2024</v>
      </c>
      <c r="G432" t="s">
        <v>25</v>
      </c>
      <c r="H432" t="s">
        <v>26</v>
      </c>
      <c r="I432" t="s">
        <v>10</v>
      </c>
      <c r="J432" t="s">
        <v>46</v>
      </c>
      <c r="K432" t="s">
        <v>17</v>
      </c>
      <c r="L432" t="s">
        <v>97</v>
      </c>
      <c r="M432">
        <v>0.23627454937966466</v>
      </c>
    </row>
    <row r="433" spans="1:13" x14ac:dyDescent="0.25">
      <c r="A433">
        <v>3</v>
      </c>
      <c r="B433">
        <v>30</v>
      </c>
      <c r="C433">
        <v>2</v>
      </c>
      <c r="D433">
        <v>1</v>
      </c>
      <c r="E433" t="s">
        <v>210</v>
      </c>
      <c r="F433">
        <v>2024</v>
      </c>
      <c r="G433" t="s">
        <v>25</v>
      </c>
      <c r="H433" t="s">
        <v>26</v>
      </c>
      <c r="I433" t="s">
        <v>10</v>
      </c>
      <c r="J433" t="s">
        <v>46</v>
      </c>
      <c r="K433" t="s">
        <v>18</v>
      </c>
      <c r="L433" t="s">
        <v>101</v>
      </c>
      <c r="M433">
        <v>0.20877857119999998</v>
      </c>
    </row>
    <row r="434" spans="1:13" x14ac:dyDescent="0.25">
      <c r="A434">
        <v>3</v>
      </c>
      <c r="B434">
        <v>30</v>
      </c>
      <c r="C434">
        <v>2</v>
      </c>
      <c r="D434">
        <v>1</v>
      </c>
      <c r="E434" t="s">
        <v>211</v>
      </c>
      <c r="F434">
        <v>2024</v>
      </c>
      <c r="G434" t="s">
        <v>25</v>
      </c>
      <c r="H434" t="s">
        <v>26</v>
      </c>
      <c r="I434" t="s">
        <v>10</v>
      </c>
      <c r="J434" t="s">
        <v>46</v>
      </c>
      <c r="K434" t="s">
        <v>18</v>
      </c>
      <c r="L434" t="s">
        <v>102</v>
      </c>
      <c r="M434">
        <v>1.3541675E-3</v>
      </c>
    </row>
    <row r="435" spans="1:13" x14ac:dyDescent="0.25">
      <c r="A435">
        <v>3</v>
      </c>
      <c r="B435">
        <v>30</v>
      </c>
      <c r="C435">
        <v>2</v>
      </c>
      <c r="D435">
        <v>1</v>
      </c>
      <c r="E435" t="s">
        <v>212</v>
      </c>
      <c r="F435">
        <v>2024</v>
      </c>
      <c r="G435" t="s">
        <v>25</v>
      </c>
      <c r="H435" t="s">
        <v>26</v>
      </c>
      <c r="I435" t="s">
        <v>10</v>
      </c>
      <c r="J435" t="s">
        <v>46</v>
      </c>
      <c r="K435" t="s">
        <v>18</v>
      </c>
      <c r="L435" t="s">
        <v>103</v>
      </c>
      <c r="M435">
        <v>4.5627644781992001E-2</v>
      </c>
    </row>
    <row r="436" spans="1:13" x14ac:dyDescent="0.25">
      <c r="A436">
        <v>3</v>
      </c>
      <c r="B436">
        <v>30</v>
      </c>
      <c r="C436">
        <v>2</v>
      </c>
      <c r="D436">
        <v>1</v>
      </c>
      <c r="E436" t="s">
        <v>213</v>
      </c>
      <c r="F436">
        <v>2024</v>
      </c>
      <c r="G436" t="s">
        <v>25</v>
      </c>
      <c r="H436" t="s">
        <v>26</v>
      </c>
      <c r="I436" t="s">
        <v>10</v>
      </c>
      <c r="J436" t="s">
        <v>46</v>
      </c>
      <c r="K436" t="s">
        <v>18</v>
      </c>
      <c r="L436" t="s">
        <v>104</v>
      </c>
      <c r="M436">
        <v>7.7970876923076932E-3</v>
      </c>
    </row>
    <row r="437" spans="1:13" x14ac:dyDescent="0.25">
      <c r="A437">
        <v>3</v>
      </c>
      <c r="B437">
        <v>30</v>
      </c>
      <c r="C437">
        <v>2</v>
      </c>
      <c r="D437">
        <v>1</v>
      </c>
      <c r="E437" t="s">
        <v>215</v>
      </c>
      <c r="F437">
        <v>2024</v>
      </c>
      <c r="G437" t="s">
        <v>25</v>
      </c>
      <c r="H437" t="s">
        <v>26</v>
      </c>
      <c r="I437" t="s">
        <v>10</v>
      </c>
      <c r="J437" t="s">
        <v>46</v>
      </c>
      <c r="K437" t="s">
        <v>19</v>
      </c>
      <c r="L437" t="s">
        <v>106</v>
      </c>
      <c r="M437">
        <v>3.784948097163679E-2</v>
      </c>
    </row>
    <row r="438" spans="1:13" x14ac:dyDescent="0.25">
      <c r="A438">
        <v>3</v>
      </c>
      <c r="B438">
        <v>30</v>
      </c>
      <c r="C438">
        <v>2</v>
      </c>
      <c r="D438">
        <v>1</v>
      </c>
      <c r="E438" t="s">
        <v>216</v>
      </c>
      <c r="F438">
        <v>2024</v>
      </c>
      <c r="G438" t="s">
        <v>25</v>
      </c>
      <c r="H438" t="s">
        <v>26</v>
      </c>
      <c r="I438" t="s">
        <v>10</v>
      </c>
      <c r="J438" t="s">
        <v>46</v>
      </c>
      <c r="K438" t="s">
        <v>19</v>
      </c>
      <c r="L438" t="s">
        <v>107</v>
      </c>
      <c r="M438">
        <v>3.0915408750000001E-2</v>
      </c>
    </row>
    <row r="439" spans="1:13" x14ac:dyDescent="0.25">
      <c r="A439">
        <v>3</v>
      </c>
      <c r="B439">
        <v>30</v>
      </c>
      <c r="C439">
        <v>2</v>
      </c>
      <c r="D439">
        <v>1</v>
      </c>
      <c r="E439" t="s">
        <v>217</v>
      </c>
      <c r="F439">
        <v>2024</v>
      </c>
      <c r="G439" t="s">
        <v>25</v>
      </c>
      <c r="H439" t="s">
        <v>26</v>
      </c>
      <c r="I439" t="s">
        <v>10</v>
      </c>
      <c r="J439" t="s">
        <v>46</v>
      </c>
      <c r="K439" t="s">
        <v>19</v>
      </c>
      <c r="L439" t="s">
        <v>108</v>
      </c>
      <c r="M439">
        <v>4.5373373764776175E-2</v>
      </c>
    </row>
    <row r="440" spans="1:13" x14ac:dyDescent="0.25">
      <c r="A440">
        <v>3</v>
      </c>
      <c r="B440">
        <v>31</v>
      </c>
      <c r="C440">
        <v>3</v>
      </c>
      <c r="D440">
        <v>0</v>
      </c>
      <c r="E440" t="s">
        <v>180</v>
      </c>
      <c r="F440">
        <v>2024</v>
      </c>
      <c r="G440" t="s">
        <v>25</v>
      </c>
      <c r="H440" t="s">
        <v>27</v>
      </c>
      <c r="I440" t="s">
        <v>12</v>
      </c>
      <c r="J440" t="s">
        <v>44</v>
      </c>
      <c r="K440" t="s">
        <v>229</v>
      </c>
      <c r="L440" t="s">
        <v>70</v>
      </c>
      <c r="M440">
        <v>5.0000000000000002E-5</v>
      </c>
    </row>
    <row r="441" spans="1:13" x14ac:dyDescent="0.25">
      <c r="A441">
        <v>3</v>
      </c>
      <c r="B441">
        <v>31</v>
      </c>
      <c r="C441">
        <v>3</v>
      </c>
      <c r="D441">
        <v>0</v>
      </c>
      <c r="E441" t="s">
        <v>181</v>
      </c>
      <c r="F441">
        <v>2024</v>
      </c>
      <c r="G441" t="s">
        <v>25</v>
      </c>
      <c r="H441" t="s">
        <v>27</v>
      </c>
      <c r="I441" t="s">
        <v>12</v>
      </c>
      <c r="J441" t="s">
        <v>44</v>
      </c>
      <c r="K441" t="s">
        <v>230</v>
      </c>
      <c r="L441" t="s">
        <v>71</v>
      </c>
      <c r="M441">
        <v>5.7953106120000014E-5</v>
      </c>
    </row>
    <row r="442" spans="1:13" x14ac:dyDescent="0.25">
      <c r="A442">
        <v>3</v>
      </c>
      <c r="B442">
        <v>31</v>
      </c>
      <c r="C442">
        <v>3</v>
      </c>
      <c r="D442">
        <v>0</v>
      </c>
      <c r="E442" t="s">
        <v>182</v>
      </c>
      <c r="F442">
        <v>2024</v>
      </c>
      <c r="G442" t="s">
        <v>25</v>
      </c>
      <c r="H442" t="s">
        <v>27</v>
      </c>
      <c r="I442" t="s">
        <v>12</v>
      </c>
      <c r="J442" t="s">
        <v>44</v>
      </c>
      <c r="K442" t="s">
        <v>14</v>
      </c>
      <c r="L442" t="s">
        <v>72</v>
      </c>
      <c r="M442">
        <v>4.5011543400000005E-5</v>
      </c>
    </row>
    <row r="443" spans="1:13" x14ac:dyDescent="0.25">
      <c r="A443">
        <v>3</v>
      </c>
      <c r="B443">
        <v>31</v>
      </c>
      <c r="C443">
        <v>3</v>
      </c>
      <c r="D443">
        <v>0</v>
      </c>
      <c r="E443" t="s">
        <v>183</v>
      </c>
      <c r="F443">
        <v>2024</v>
      </c>
      <c r="G443" t="s">
        <v>25</v>
      </c>
      <c r="H443" t="s">
        <v>27</v>
      </c>
      <c r="I443" t="s">
        <v>12</v>
      </c>
      <c r="J443" t="s">
        <v>44</v>
      </c>
      <c r="K443" t="s">
        <v>14</v>
      </c>
      <c r="L443" t="s">
        <v>73</v>
      </c>
      <c r="M443">
        <v>1.4341499999999999E-3</v>
      </c>
    </row>
    <row r="444" spans="1:13" x14ac:dyDescent="0.25">
      <c r="A444">
        <v>3</v>
      </c>
      <c r="B444">
        <v>31</v>
      </c>
      <c r="C444">
        <v>3</v>
      </c>
      <c r="D444">
        <v>0</v>
      </c>
      <c r="E444" t="s">
        <v>184</v>
      </c>
      <c r="F444">
        <v>2024</v>
      </c>
      <c r="G444" t="s">
        <v>25</v>
      </c>
      <c r="H444" t="s">
        <v>27</v>
      </c>
      <c r="I444" t="s">
        <v>12</v>
      </c>
      <c r="J444" t="s">
        <v>44</v>
      </c>
      <c r="K444" t="s">
        <v>14</v>
      </c>
      <c r="L444" t="s">
        <v>74</v>
      </c>
      <c r="M444">
        <v>6.8508000000000002E-4</v>
      </c>
    </row>
    <row r="445" spans="1:13" x14ac:dyDescent="0.25">
      <c r="A445">
        <v>3</v>
      </c>
      <c r="B445">
        <v>31</v>
      </c>
      <c r="C445">
        <v>3</v>
      </c>
      <c r="D445">
        <v>0</v>
      </c>
      <c r="E445" t="s">
        <v>185</v>
      </c>
      <c r="F445">
        <v>2024</v>
      </c>
      <c r="G445" t="s">
        <v>25</v>
      </c>
      <c r="H445" t="s">
        <v>27</v>
      </c>
      <c r="I445" t="s">
        <v>12</v>
      </c>
      <c r="J445" t="s">
        <v>44</v>
      </c>
      <c r="K445" t="s">
        <v>231</v>
      </c>
      <c r="L445" t="s">
        <v>75</v>
      </c>
      <c r="M445">
        <v>0.10783931916923077</v>
      </c>
    </row>
    <row r="446" spans="1:13" x14ac:dyDescent="0.25">
      <c r="A446">
        <v>3</v>
      </c>
      <c r="B446">
        <v>31</v>
      </c>
      <c r="C446">
        <v>3</v>
      </c>
      <c r="D446">
        <v>0</v>
      </c>
      <c r="E446" t="s">
        <v>219</v>
      </c>
      <c r="F446">
        <v>2024</v>
      </c>
      <c r="G446" t="s">
        <v>25</v>
      </c>
      <c r="H446" t="s">
        <v>27</v>
      </c>
      <c r="I446" t="s">
        <v>12</v>
      </c>
      <c r="J446" t="s">
        <v>45</v>
      </c>
      <c r="K446" t="s">
        <v>11</v>
      </c>
      <c r="L446" t="s">
        <v>110</v>
      </c>
      <c r="M446">
        <v>1.7464012499999999E-3</v>
      </c>
    </row>
    <row r="447" spans="1:13" x14ac:dyDescent="0.25">
      <c r="A447">
        <v>3</v>
      </c>
      <c r="B447">
        <v>31</v>
      </c>
      <c r="C447">
        <v>3</v>
      </c>
      <c r="D447">
        <v>0</v>
      </c>
      <c r="E447" t="s">
        <v>186</v>
      </c>
      <c r="F447">
        <v>2024</v>
      </c>
      <c r="G447" t="s">
        <v>25</v>
      </c>
      <c r="H447" t="s">
        <v>27</v>
      </c>
      <c r="I447" t="s">
        <v>12</v>
      </c>
      <c r="J447" t="s">
        <v>45</v>
      </c>
      <c r="K447" t="s">
        <v>11</v>
      </c>
      <c r="L447" t="s">
        <v>76</v>
      </c>
      <c r="M447">
        <v>1.463155845816E-4</v>
      </c>
    </row>
    <row r="448" spans="1:13" x14ac:dyDescent="0.25">
      <c r="A448">
        <v>3</v>
      </c>
      <c r="B448">
        <v>31</v>
      </c>
      <c r="C448">
        <v>3</v>
      </c>
      <c r="D448">
        <v>0</v>
      </c>
      <c r="E448" t="s">
        <v>188</v>
      </c>
      <c r="F448">
        <v>2024</v>
      </c>
      <c r="G448" t="s">
        <v>25</v>
      </c>
      <c r="H448" t="s">
        <v>27</v>
      </c>
      <c r="I448" t="s">
        <v>12</v>
      </c>
      <c r="J448" t="s">
        <v>45</v>
      </c>
      <c r="K448" t="s">
        <v>11</v>
      </c>
      <c r="L448" t="s">
        <v>78</v>
      </c>
      <c r="M448">
        <v>1.4449999999999999E-4</v>
      </c>
    </row>
    <row r="449" spans="1:13" x14ac:dyDescent="0.25">
      <c r="A449">
        <v>3</v>
      </c>
      <c r="B449">
        <v>31</v>
      </c>
      <c r="C449">
        <v>3</v>
      </c>
      <c r="D449">
        <v>0</v>
      </c>
      <c r="E449" t="s">
        <v>190</v>
      </c>
      <c r="F449">
        <v>2024</v>
      </c>
      <c r="G449" t="s">
        <v>25</v>
      </c>
      <c r="H449" t="s">
        <v>27</v>
      </c>
      <c r="I449" t="s">
        <v>12</v>
      </c>
      <c r="J449" t="s">
        <v>45</v>
      </c>
      <c r="K449" t="s">
        <v>11</v>
      </c>
      <c r="L449" t="s">
        <v>80</v>
      </c>
      <c r="M449">
        <v>4.5379500000000003E-2</v>
      </c>
    </row>
    <row r="450" spans="1:13" x14ac:dyDescent="0.25">
      <c r="A450">
        <v>3</v>
      </c>
      <c r="B450">
        <v>31</v>
      </c>
      <c r="C450">
        <v>3</v>
      </c>
      <c r="D450">
        <v>0</v>
      </c>
      <c r="E450" t="s">
        <v>191</v>
      </c>
      <c r="F450">
        <v>2024</v>
      </c>
      <c r="G450" t="s">
        <v>25</v>
      </c>
      <c r="H450" t="s">
        <v>27</v>
      </c>
      <c r="I450" t="s">
        <v>12</v>
      </c>
      <c r="J450" t="s">
        <v>45</v>
      </c>
      <c r="K450" t="s">
        <v>11</v>
      </c>
      <c r="L450" t="s">
        <v>81</v>
      </c>
      <c r="M450">
        <v>1.6750000000000001E-3</v>
      </c>
    </row>
    <row r="451" spans="1:13" x14ac:dyDescent="0.25">
      <c r="A451">
        <v>3</v>
      </c>
      <c r="B451">
        <v>31</v>
      </c>
      <c r="C451">
        <v>3</v>
      </c>
      <c r="D451">
        <v>0</v>
      </c>
      <c r="E451" t="s">
        <v>195</v>
      </c>
      <c r="F451">
        <v>2024</v>
      </c>
      <c r="G451" t="s">
        <v>25</v>
      </c>
      <c r="H451" t="s">
        <v>27</v>
      </c>
      <c r="I451" t="s">
        <v>12</v>
      </c>
      <c r="J451" t="s">
        <v>45</v>
      </c>
      <c r="K451" t="s">
        <v>13</v>
      </c>
      <c r="L451" t="s">
        <v>85</v>
      </c>
      <c r="M451">
        <v>7.2047500000000002E-3</v>
      </c>
    </row>
    <row r="452" spans="1:13" x14ac:dyDescent="0.25">
      <c r="A452">
        <v>3</v>
      </c>
      <c r="B452">
        <v>31</v>
      </c>
      <c r="C452">
        <v>3</v>
      </c>
      <c r="D452">
        <v>0</v>
      </c>
      <c r="E452" t="s">
        <v>197</v>
      </c>
      <c r="F452">
        <v>2024</v>
      </c>
      <c r="G452" t="s">
        <v>25</v>
      </c>
      <c r="H452" t="s">
        <v>27</v>
      </c>
      <c r="I452" t="s">
        <v>12</v>
      </c>
      <c r="J452" t="s">
        <v>45</v>
      </c>
      <c r="K452" t="s">
        <v>15</v>
      </c>
      <c r="L452" t="s">
        <v>87</v>
      </c>
      <c r="M452">
        <v>1.8703954301437637E-2</v>
      </c>
    </row>
    <row r="453" spans="1:13" x14ac:dyDescent="0.25">
      <c r="A453">
        <v>3</v>
      </c>
      <c r="B453">
        <v>31</v>
      </c>
      <c r="C453">
        <v>3</v>
      </c>
      <c r="D453">
        <v>0</v>
      </c>
      <c r="E453" t="s">
        <v>199</v>
      </c>
      <c r="F453">
        <v>2024</v>
      </c>
      <c r="G453" t="s">
        <v>25</v>
      </c>
      <c r="H453" t="s">
        <v>27</v>
      </c>
      <c r="I453" t="s">
        <v>12</v>
      </c>
      <c r="J453" t="s">
        <v>45</v>
      </c>
      <c r="K453" t="s">
        <v>16</v>
      </c>
      <c r="L453" t="s">
        <v>89</v>
      </c>
      <c r="M453">
        <v>1.44368E-4</v>
      </c>
    </row>
    <row r="454" spans="1:13" x14ac:dyDescent="0.25">
      <c r="A454">
        <v>3</v>
      </c>
      <c r="B454">
        <v>31</v>
      </c>
      <c r="C454">
        <v>3</v>
      </c>
      <c r="D454">
        <v>0</v>
      </c>
      <c r="E454" t="s">
        <v>200</v>
      </c>
      <c r="F454">
        <v>2024</v>
      </c>
      <c r="G454" t="s">
        <v>25</v>
      </c>
      <c r="H454" t="s">
        <v>27</v>
      </c>
      <c r="I454" t="s">
        <v>12</v>
      </c>
      <c r="J454" t="s">
        <v>45</v>
      </c>
      <c r="K454" t="s">
        <v>16</v>
      </c>
      <c r="L454" t="s">
        <v>90</v>
      </c>
      <c r="M454">
        <v>1.9205219000000001E-4</v>
      </c>
    </row>
    <row r="455" spans="1:13" x14ac:dyDescent="0.25">
      <c r="A455">
        <v>3</v>
      </c>
      <c r="B455">
        <v>31</v>
      </c>
      <c r="C455">
        <v>3</v>
      </c>
      <c r="D455">
        <v>0</v>
      </c>
      <c r="E455" t="s">
        <v>201</v>
      </c>
      <c r="F455">
        <v>2024</v>
      </c>
      <c r="G455" t="s">
        <v>25</v>
      </c>
      <c r="H455" t="s">
        <v>27</v>
      </c>
      <c r="I455" t="s">
        <v>12</v>
      </c>
      <c r="J455" t="s">
        <v>45</v>
      </c>
      <c r="K455" t="s">
        <v>16</v>
      </c>
      <c r="L455" t="s">
        <v>91</v>
      </c>
      <c r="M455">
        <v>1.9441E-3</v>
      </c>
    </row>
    <row r="456" spans="1:13" x14ac:dyDescent="0.25">
      <c r="A456">
        <v>3</v>
      </c>
      <c r="B456">
        <v>31</v>
      </c>
      <c r="C456">
        <v>3</v>
      </c>
      <c r="D456">
        <v>0</v>
      </c>
      <c r="E456" t="s">
        <v>202</v>
      </c>
      <c r="F456">
        <v>2024</v>
      </c>
      <c r="G456" t="s">
        <v>25</v>
      </c>
      <c r="H456" t="s">
        <v>27</v>
      </c>
      <c r="I456" t="s">
        <v>12</v>
      </c>
      <c r="J456" t="s">
        <v>45</v>
      </c>
      <c r="K456" t="s">
        <v>16</v>
      </c>
      <c r="L456" t="s">
        <v>92</v>
      </c>
      <c r="M456">
        <v>0.11235803379047619</v>
      </c>
    </row>
    <row r="457" spans="1:13" x14ac:dyDescent="0.25">
      <c r="A457">
        <v>3</v>
      </c>
      <c r="B457">
        <v>31</v>
      </c>
      <c r="C457">
        <v>3</v>
      </c>
      <c r="D457">
        <v>0</v>
      </c>
      <c r="E457" t="s">
        <v>220</v>
      </c>
      <c r="F457">
        <v>2024</v>
      </c>
      <c r="G457" t="s">
        <v>25</v>
      </c>
      <c r="H457" t="s">
        <v>27</v>
      </c>
      <c r="I457" t="s">
        <v>12</v>
      </c>
      <c r="J457" t="s">
        <v>45</v>
      </c>
      <c r="K457" t="s">
        <v>24</v>
      </c>
      <c r="L457" t="s">
        <v>112</v>
      </c>
      <c r="M457">
        <v>4.631631756E-2</v>
      </c>
    </row>
    <row r="458" spans="1:13" x14ac:dyDescent="0.25">
      <c r="A458">
        <v>3</v>
      </c>
      <c r="B458">
        <v>31</v>
      </c>
      <c r="C458">
        <v>3</v>
      </c>
      <c r="D458">
        <v>0</v>
      </c>
      <c r="E458" t="s">
        <v>203</v>
      </c>
      <c r="F458">
        <v>2024</v>
      </c>
      <c r="G458" t="s">
        <v>25</v>
      </c>
      <c r="H458" t="s">
        <v>27</v>
      </c>
      <c r="I458" t="s">
        <v>12</v>
      </c>
      <c r="J458" t="s">
        <v>46</v>
      </c>
      <c r="K458" t="s">
        <v>11</v>
      </c>
      <c r="L458" t="s">
        <v>93</v>
      </c>
      <c r="M458">
        <v>6.7837042535447267E-3</v>
      </c>
    </row>
    <row r="459" spans="1:13" x14ac:dyDescent="0.25">
      <c r="A459">
        <v>3</v>
      </c>
      <c r="B459">
        <v>31</v>
      </c>
      <c r="C459">
        <v>3</v>
      </c>
      <c r="D459">
        <v>0</v>
      </c>
      <c r="E459" t="s">
        <v>204</v>
      </c>
      <c r="F459">
        <v>2024</v>
      </c>
      <c r="G459" t="s">
        <v>25</v>
      </c>
      <c r="H459" t="s">
        <v>27</v>
      </c>
      <c r="I459" t="s">
        <v>12</v>
      </c>
      <c r="J459" t="s">
        <v>46</v>
      </c>
      <c r="K459" t="s">
        <v>233</v>
      </c>
      <c r="L459" t="s">
        <v>94</v>
      </c>
      <c r="M459">
        <v>1.0344509362168068E-2</v>
      </c>
    </row>
    <row r="460" spans="1:13" x14ac:dyDescent="0.25">
      <c r="A460">
        <v>3</v>
      </c>
      <c r="B460">
        <v>31</v>
      </c>
      <c r="C460">
        <v>3</v>
      </c>
      <c r="D460">
        <v>0</v>
      </c>
      <c r="E460" t="s">
        <v>205</v>
      </c>
      <c r="F460">
        <v>2024</v>
      </c>
      <c r="G460" t="s">
        <v>25</v>
      </c>
      <c r="H460" t="s">
        <v>27</v>
      </c>
      <c r="I460" t="s">
        <v>12</v>
      </c>
      <c r="J460" t="s">
        <v>46</v>
      </c>
      <c r="K460" t="s">
        <v>17</v>
      </c>
      <c r="L460" t="s">
        <v>95</v>
      </c>
      <c r="M460">
        <v>1.0933909112401399</v>
      </c>
    </row>
    <row r="461" spans="1:13" x14ac:dyDescent="0.25">
      <c r="A461">
        <v>3</v>
      </c>
      <c r="B461">
        <v>31</v>
      </c>
      <c r="C461">
        <v>3</v>
      </c>
      <c r="D461">
        <v>0</v>
      </c>
      <c r="E461" t="s">
        <v>206</v>
      </c>
      <c r="F461">
        <v>2024</v>
      </c>
      <c r="G461" t="s">
        <v>25</v>
      </c>
      <c r="H461" t="s">
        <v>27</v>
      </c>
      <c r="I461" t="s">
        <v>12</v>
      </c>
      <c r="J461" t="s">
        <v>46</v>
      </c>
      <c r="K461" t="s">
        <v>17</v>
      </c>
      <c r="L461" t="s">
        <v>96</v>
      </c>
      <c r="M461">
        <v>8.6600000000000002E-4</v>
      </c>
    </row>
    <row r="462" spans="1:13" x14ac:dyDescent="0.25">
      <c r="A462">
        <v>3</v>
      </c>
      <c r="B462">
        <v>31</v>
      </c>
      <c r="C462">
        <v>3</v>
      </c>
      <c r="D462">
        <v>0</v>
      </c>
      <c r="E462" t="s">
        <v>207</v>
      </c>
      <c r="F462">
        <v>2024</v>
      </c>
      <c r="G462" t="s">
        <v>25</v>
      </c>
      <c r="H462" t="s">
        <v>27</v>
      </c>
      <c r="I462" t="s">
        <v>12</v>
      </c>
      <c r="J462" t="s">
        <v>46</v>
      </c>
      <c r="K462" t="s">
        <v>17</v>
      </c>
      <c r="L462" t="s">
        <v>97</v>
      </c>
      <c r="M462">
        <v>5.4736675971683987E-3</v>
      </c>
    </row>
    <row r="463" spans="1:13" x14ac:dyDescent="0.25">
      <c r="A463">
        <v>3</v>
      </c>
      <c r="B463">
        <v>31</v>
      </c>
      <c r="C463">
        <v>3</v>
      </c>
      <c r="D463">
        <v>0</v>
      </c>
      <c r="E463" t="s">
        <v>210</v>
      </c>
      <c r="F463">
        <v>2024</v>
      </c>
      <c r="G463" t="s">
        <v>25</v>
      </c>
      <c r="H463" t="s">
        <v>27</v>
      </c>
      <c r="I463" t="s">
        <v>12</v>
      </c>
      <c r="J463" t="s">
        <v>46</v>
      </c>
      <c r="K463" t="s">
        <v>18</v>
      </c>
      <c r="L463" t="s">
        <v>101</v>
      </c>
      <c r="M463">
        <v>4.1558509504000002E-2</v>
      </c>
    </row>
    <row r="464" spans="1:13" x14ac:dyDescent="0.25">
      <c r="A464">
        <v>3</v>
      </c>
      <c r="B464">
        <v>31</v>
      </c>
      <c r="C464">
        <v>3</v>
      </c>
      <c r="D464">
        <v>0</v>
      </c>
      <c r="E464" t="s">
        <v>211</v>
      </c>
      <c r="F464">
        <v>2024</v>
      </c>
      <c r="G464" t="s">
        <v>25</v>
      </c>
      <c r="H464" t="s">
        <v>27</v>
      </c>
      <c r="I464" t="s">
        <v>12</v>
      </c>
      <c r="J464" t="s">
        <v>46</v>
      </c>
      <c r="K464" t="s">
        <v>18</v>
      </c>
      <c r="L464" t="s">
        <v>102</v>
      </c>
      <c r="M464">
        <v>7.7328096870059749E-3</v>
      </c>
    </row>
    <row r="465" spans="1:13" x14ac:dyDescent="0.25">
      <c r="A465">
        <v>3</v>
      </c>
      <c r="B465">
        <v>31</v>
      </c>
      <c r="C465">
        <v>3</v>
      </c>
      <c r="D465">
        <v>0</v>
      </c>
      <c r="E465" t="s">
        <v>212</v>
      </c>
      <c r="F465">
        <v>2024</v>
      </c>
      <c r="G465" t="s">
        <v>25</v>
      </c>
      <c r="H465" t="s">
        <v>27</v>
      </c>
      <c r="I465" t="s">
        <v>12</v>
      </c>
      <c r="J465" t="s">
        <v>46</v>
      </c>
      <c r="K465" t="s">
        <v>18</v>
      </c>
      <c r="L465" t="s">
        <v>103</v>
      </c>
      <c r="M465">
        <v>4.024611044576E-3</v>
      </c>
    </row>
    <row r="466" spans="1:13" x14ac:dyDescent="0.25">
      <c r="A466">
        <v>3</v>
      </c>
      <c r="B466">
        <v>31</v>
      </c>
      <c r="C466">
        <v>3</v>
      </c>
      <c r="D466">
        <v>0</v>
      </c>
      <c r="E466" t="s">
        <v>213</v>
      </c>
      <c r="F466">
        <v>2024</v>
      </c>
      <c r="G466" t="s">
        <v>25</v>
      </c>
      <c r="H466" t="s">
        <v>27</v>
      </c>
      <c r="I466" t="s">
        <v>12</v>
      </c>
      <c r="J466" t="s">
        <v>46</v>
      </c>
      <c r="K466" t="s">
        <v>18</v>
      </c>
      <c r="L466" t="s">
        <v>104</v>
      </c>
      <c r="M466">
        <v>5.5599999999999996E-4</v>
      </c>
    </row>
    <row r="467" spans="1:13" x14ac:dyDescent="0.25">
      <c r="A467">
        <v>3</v>
      </c>
      <c r="B467">
        <v>31</v>
      </c>
      <c r="C467">
        <v>3</v>
      </c>
      <c r="D467">
        <v>0</v>
      </c>
      <c r="E467" t="s">
        <v>215</v>
      </c>
      <c r="F467">
        <v>2024</v>
      </c>
      <c r="G467" t="s">
        <v>25</v>
      </c>
      <c r="H467" t="s">
        <v>27</v>
      </c>
      <c r="I467" t="s">
        <v>12</v>
      </c>
      <c r="J467" t="s">
        <v>46</v>
      </c>
      <c r="K467" t="s">
        <v>19</v>
      </c>
      <c r="L467" t="s">
        <v>106</v>
      </c>
      <c r="M467">
        <v>0.11454622422616445</v>
      </c>
    </row>
    <row r="468" spans="1:13" x14ac:dyDescent="0.25">
      <c r="A468">
        <v>3</v>
      </c>
      <c r="B468">
        <v>31</v>
      </c>
      <c r="C468">
        <v>3</v>
      </c>
      <c r="D468">
        <v>0</v>
      </c>
      <c r="E468" t="s">
        <v>216</v>
      </c>
      <c r="F468">
        <v>2024</v>
      </c>
      <c r="G468" t="s">
        <v>25</v>
      </c>
      <c r="H468" t="s">
        <v>27</v>
      </c>
      <c r="I468" t="s">
        <v>12</v>
      </c>
      <c r="J468" t="s">
        <v>46</v>
      </c>
      <c r="K468" t="s">
        <v>19</v>
      </c>
      <c r="L468" t="s">
        <v>107</v>
      </c>
      <c r="M468">
        <v>0.1995148993933584</v>
      </c>
    </row>
    <row r="469" spans="1:13" x14ac:dyDescent="0.25">
      <c r="A469">
        <v>3</v>
      </c>
      <c r="B469">
        <v>31</v>
      </c>
      <c r="C469">
        <v>3</v>
      </c>
      <c r="D469">
        <v>0</v>
      </c>
      <c r="E469" t="s">
        <v>217</v>
      </c>
      <c r="F469">
        <v>2024</v>
      </c>
      <c r="G469" t="s">
        <v>25</v>
      </c>
      <c r="H469" t="s">
        <v>27</v>
      </c>
      <c r="I469" t="s">
        <v>12</v>
      </c>
      <c r="J469" t="s">
        <v>46</v>
      </c>
      <c r="K469" t="s">
        <v>19</v>
      </c>
      <c r="L469" t="s">
        <v>108</v>
      </c>
      <c r="M469">
        <v>3.4071581470420001E-3</v>
      </c>
    </row>
    <row r="470" spans="1:13" x14ac:dyDescent="0.25">
      <c r="A470">
        <v>3</v>
      </c>
      <c r="B470">
        <v>31</v>
      </c>
      <c r="C470">
        <v>3</v>
      </c>
      <c r="D470">
        <v>0</v>
      </c>
      <c r="E470" t="s">
        <v>218</v>
      </c>
      <c r="F470">
        <v>2024</v>
      </c>
      <c r="G470" t="s">
        <v>25</v>
      </c>
      <c r="H470" t="s">
        <v>27</v>
      </c>
      <c r="I470" t="s">
        <v>12</v>
      </c>
      <c r="J470" t="s">
        <v>46</v>
      </c>
      <c r="K470" t="s">
        <v>19</v>
      </c>
      <c r="L470" t="s">
        <v>109</v>
      </c>
      <c r="M470">
        <v>1.5711796085714286E-2</v>
      </c>
    </row>
    <row r="471" spans="1:13" x14ac:dyDescent="0.25">
      <c r="A471">
        <v>3</v>
      </c>
      <c r="B471">
        <v>31</v>
      </c>
      <c r="C471">
        <v>3</v>
      </c>
      <c r="D471">
        <v>1</v>
      </c>
      <c r="E471" t="s">
        <v>180</v>
      </c>
      <c r="F471">
        <v>2024</v>
      </c>
      <c r="G471" t="s">
        <v>25</v>
      </c>
      <c r="H471" t="s">
        <v>27</v>
      </c>
      <c r="I471" t="s">
        <v>10</v>
      </c>
      <c r="J471" t="s">
        <v>44</v>
      </c>
      <c r="K471" t="s">
        <v>229</v>
      </c>
      <c r="L471" t="s">
        <v>70</v>
      </c>
      <c r="M471">
        <v>3.53822177464E-3</v>
      </c>
    </row>
    <row r="472" spans="1:13" x14ac:dyDescent="0.25">
      <c r="A472">
        <v>3</v>
      </c>
      <c r="B472">
        <v>31</v>
      </c>
      <c r="C472">
        <v>3</v>
      </c>
      <c r="D472">
        <v>1</v>
      </c>
      <c r="E472" t="s">
        <v>181</v>
      </c>
      <c r="F472">
        <v>2024</v>
      </c>
      <c r="G472" t="s">
        <v>25</v>
      </c>
      <c r="H472" t="s">
        <v>27</v>
      </c>
      <c r="I472" t="s">
        <v>10</v>
      </c>
      <c r="J472" t="s">
        <v>44</v>
      </c>
      <c r="K472" t="s">
        <v>230</v>
      </c>
      <c r="L472" t="s">
        <v>71</v>
      </c>
      <c r="M472">
        <v>2.8879047834000004E-3</v>
      </c>
    </row>
    <row r="473" spans="1:13" x14ac:dyDescent="0.25">
      <c r="A473">
        <v>3</v>
      </c>
      <c r="B473">
        <v>31</v>
      </c>
      <c r="C473">
        <v>3</v>
      </c>
      <c r="D473">
        <v>1</v>
      </c>
      <c r="E473" t="s">
        <v>182</v>
      </c>
      <c r="F473">
        <v>2024</v>
      </c>
      <c r="G473" t="s">
        <v>25</v>
      </c>
      <c r="H473" t="s">
        <v>27</v>
      </c>
      <c r="I473" t="s">
        <v>10</v>
      </c>
      <c r="J473" t="s">
        <v>44</v>
      </c>
      <c r="K473" t="s">
        <v>14</v>
      </c>
      <c r="L473" t="s">
        <v>72</v>
      </c>
      <c r="M473">
        <v>4.8825021382500005E-4</v>
      </c>
    </row>
    <row r="474" spans="1:13" x14ac:dyDescent="0.25">
      <c r="A474">
        <v>3</v>
      </c>
      <c r="B474">
        <v>31</v>
      </c>
      <c r="C474">
        <v>3</v>
      </c>
      <c r="D474">
        <v>1</v>
      </c>
      <c r="E474" t="s">
        <v>183</v>
      </c>
      <c r="F474">
        <v>2024</v>
      </c>
      <c r="G474" t="s">
        <v>25</v>
      </c>
      <c r="H474" t="s">
        <v>27</v>
      </c>
      <c r="I474" t="s">
        <v>10</v>
      </c>
      <c r="J474" t="s">
        <v>44</v>
      </c>
      <c r="K474" t="s">
        <v>14</v>
      </c>
      <c r="L474" t="s">
        <v>73</v>
      </c>
      <c r="M474">
        <v>4.338637303030303E-2</v>
      </c>
    </row>
    <row r="475" spans="1:13" x14ac:dyDescent="0.25">
      <c r="A475">
        <v>3</v>
      </c>
      <c r="B475">
        <v>31</v>
      </c>
      <c r="C475">
        <v>3</v>
      </c>
      <c r="D475">
        <v>1</v>
      </c>
      <c r="E475" t="s">
        <v>184</v>
      </c>
      <c r="F475">
        <v>2024</v>
      </c>
      <c r="G475" t="s">
        <v>25</v>
      </c>
      <c r="H475" t="s">
        <v>27</v>
      </c>
      <c r="I475" t="s">
        <v>10</v>
      </c>
      <c r="J475" t="s">
        <v>44</v>
      </c>
      <c r="K475" t="s">
        <v>14</v>
      </c>
      <c r="L475" t="s">
        <v>74</v>
      </c>
      <c r="M475">
        <v>5.1553112498029949E-2</v>
      </c>
    </row>
    <row r="476" spans="1:13" x14ac:dyDescent="0.25">
      <c r="A476">
        <v>3</v>
      </c>
      <c r="B476">
        <v>31</v>
      </c>
      <c r="C476">
        <v>3</v>
      </c>
      <c r="D476">
        <v>1</v>
      </c>
      <c r="E476" t="s">
        <v>185</v>
      </c>
      <c r="F476">
        <v>2024</v>
      </c>
      <c r="G476" t="s">
        <v>25</v>
      </c>
      <c r="H476" t="s">
        <v>27</v>
      </c>
      <c r="I476" t="s">
        <v>10</v>
      </c>
      <c r="J476" t="s">
        <v>44</v>
      </c>
      <c r="K476" t="s">
        <v>231</v>
      </c>
      <c r="L476" t="s">
        <v>75</v>
      </c>
      <c r="M476">
        <v>3.589126931</v>
      </c>
    </row>
    <row r="477" spans="1:13" x14ac:dyDescent="0.25">
      <c r="A477">
        <v>3</v>
      </c>
      <c r="B477">
        <v>31</v>
      </c>
      <c r="C477">
        <v>3</v>
      </c>
      <c r="D477">
        <v>1</v>
      </c>
      <c r="E477" t="s">
        <v>219</v>
      </c>
      <c r="F477">
        <v>2024</v>
      </c>
      <c r="G477" t="s">
        <v>25</v>
      </c>
      <c r="H477" t="s">
        <v>27</v>
      </c>
      <c r="I477" t="s">
        <v>10</v>
      </c>
      <c r="J477" t="s">
        <v>45</v>
      </c>
      <c r="K477" t="s">
        <v>11</v>
      </c>
      <c r="L477" t="s">
        <v>110</v>
      </c>
      <c r="M477">
        <v>0.69812808312499997</v>
      </c>
    </row>
    <row r="478" spans="1:13" x14ac:dyDescent="0.25">
      <c r="A478">
        <v>3</v>
      </c>
      <c r="B478">
        <v>31</v>
      </c>
      <c r="C478">
        <v>3</v>
      </c>
      <c r="D478">
        <v>1</v>
      </c>
      <c r="E478" t="s">
        <v>186</v>
      </c>
      <c r="F478">
        <v>2024</v>
      </c>
      <c r="G478" t="s">
        <v>25</v>
      </c>
      <c r="H478" t="s">
        <v>27</v>
      </c>
      <c r="I478" t="s">
        <v>10</v>
      </c>
      <c r="J478" t="s">
        <v>45</v>
      </c>
      <c r="K478" t="s">
        <v>11</v>
      </c>
      <c r="L478" t="s">
        <v>76</v>
      </c>
      <c r="M478">
        <v>5.3164544205254998E-3</v>
      </c>
    </row>
    <row r="479" spans="1:13" x14ac:dyDescent="0.25">
      <c r="A479">
        <v>3</v>
      </c>
      <c r="B479">
        <v>31</v>
      </c>
      <c r="C479">
        <v>3</v>
      </c>
      <c r="D479">
        <v>1</v>
      </c>
      <c r="E479" t="s">
        <v>188</v>
      </c>
      <c r="F479">
        <v>2024</v>
      </c>
      <c r="G479" t="s">
        <v>25</v>
      </c>
      <c r="H479" t="s">
        <v>27</v>
      </c>
      <c r="I479" t="s">
        <v>10</v>
      </c>
      <c r="J479" t="s">
        <v>45</v>
      </c>
      <c r="K479" t="s">
        <v>11</v>
      </c>
      <c r="L479" t="s">
        <v>78</v>
      </c>
      <c r="M479">
        <v>2.3800000000000001E-4</v>
      </c>
    </row>
    <row r="480" spans="1:13" x14ac:dyDescent="0.25">
      <c r="A480">
        <v>3</v>
      </c>
      <c r="B480">
        <v>31</v>
      </c>
      <c r="C480">
        <v>3</v>
      </c>
      <c r="D480">
        <v>1</v>
      </c>
      <c r="E480" t="s">
        <v>190</v>
      </c>
      <c r="F480">
        <v>2024</v>
      </c>
      <c r="G480" t="s">
        <v>25</v>
      </c>
      <c r="H480" t="s">
        <v>27</v>
      </c>
      <c r="I480" t="s">
        <v>10</v>
      </c>
      <c r="J480" t="s">
        <v>45</v>
      </c>
      <c r="K480" t="s">
        <v>11</v>
      </c>
      <c r="L480" t="s">
        <v>80</v>
      </c>
      <c r="M480">
        <v>2.4608097999999998</v>
      </c>
    </row>
    <row r="481" spans="1:13" x14ac:dyDescent="0.25">
      <c r="A481">
        <v>3</v>
      </c>
      <c r="B481">
        <v>31</v>
      </c>
      <c r="C481">
        <v>3</v>
      </c>
      <c r="D481">
        <v>1</v>
      </c>
      <c r="E481" t="s">
        <v>191</v>
      </c>
      <c r="F481">
        <v>2024</v>
      </c>
      <c r="G481" t="s">
        <v>25</v>
      </c>
      <c r="H481" t="s">
        <v>27</v>
      </c>
      <c r="I481" t="s">
        <v>10</v>
      </c>
      <c r="J481" t="s">
        <v>45</v>
      </c>
      <c r="K481" t="s">
        <v>11</v>
      </c>
      <c r="L481" t="s">
        <v>81</v>
      </c>
      <c r="M481">
        <v>3.6028999999999999E-2</v>
      </c>
    </row>
    <row r="482" spans="1:13" x14ac:dyDescent="0.25">
      <c r="A482">
        <v>3</v>
      </c>
      <c r="B482">
        <v>31</v>
      </c>
      <c r="C482">
        <v>3</v>
      </c>
      <c r="D482">
        <v>1</v>
      </c>
      <c r="E482" t="s">
        <v>195</v>
      </c>
      <c r="F482">
        <v>2024</v>
      </c>
      <c r="G482" t="s">
        <v>25</v>
      </c>
      <c r="H482" t="s">
        <v>27</v>
      </c>
      <c r="I482" t="s">
        <v>10</v>
      </c>
      <c r="J482" t="s">
        <v>45</v>
      </c>
      <c r="K482" t="s">
        <v>13</v>
      </c>
      <c r="L482" t="s">
        <v>85</v>
      </c>
      <c r="M482">
        <v>0.32659761999999998</v>
      </c>
    </row>
    <row r="483" spans="1:13" x14ac:dyDescent="0.25">
      <c r="A483">
        <v>3</v>
      </c>
      <c r="B483">
        <v>31</v>
      </c>
      <c r="C483">
        <v>3</v>
      </c>
      <c r="D483">
        <v>1</v>
      </c>
      <c r="E483" t="s">
        <v>196</v>
      </c>
      <c r="F483">
        <v>2024</v>
      </c>
      <c r="G483" t="s">
        <v>25</v>
      </c>
      <c r="H483" t="s">
        <v>27</v>
      </c>
      <c r="I483" t="s">
        <v>10</v>
      </c>
      <c r="J483" t="s">
        <v>45</v>
      </c>
      <c r="K483" t="s">
        <v>13</v>
      </c>
      <c r="L483" t="s">
        <v>86</v>
      </c>
      <c r="M483">
        <v>4.2749999999999997E-6</v>
      </c>
    </row>
    <row r="484" spans="1:13" x14ac:dyDescent="0.25">
      <c r="A484">
        <v>3</v>
      </c>
      <c r="B484">
        <v>31</v>
      </c>
      <c r="C484">
        <v>3</v>
      </c>
      <c r="D484">
        <v>1</v>
      </c>
      <c r="E484" t="s">
        <v>197</v>
      </c>
      <c r="F484">
        <v>2024</v>
      </c>
      <c r="G484" t="s">
        <v>25</v>
      </c>
      <c r="H484" t="s">
        <v>27</v>
      </c>
      <c r="I484" t="s">
        <v>10</v>
      </c>
      <c r="J484" t="s">
        <v>45</v>
      </c>
      <c r="K484" t="s">
        <v>15</v>
      </c>
      <c r="L484" t="s">
        <v>87</v>
      </c>
      <c r="M484">
        <v>0.42543465037631445</v>
      </c>
    </row>
    <row r="485" spans="1:13" x14ac:dyDescent="0.25">
      <c r="A485">
        <v>3</v>
      </c>
      <c r="B485">
        <v>31</v>
      </c>
      <c r="C485">
        <v>3</v>
      </c>
      <c r="D485">
        <v>1</v>
      </c>
      <c r="E485" t="s">
        <v>198</v>
      </c>
      <c r="F485">
        <v>2024</v>
      </c>
      <c r="G485" t="s">
        <v>25</v>
      </c>
      <c r="H485" t="s">
        <v>27</v>
      </c>
      <c r="I485" t="s">
        <v>10</v>
      </c>
      <c r="J485" t="s">
        <v>45</v>
      </c>
      <c r="K485" t="s">
        <v>16</v>
      </c>
      <c r="L485" t="s">
        <v>88</v>
      </c>
      <c r="M485">
        <v>3.0194999999999999E-4</v>
      </c>
    </row>
    <row r="486" spans="1:13" x14ac:dyDescent="0.25">
      <c r="A486">
        <v>3</v>
      </c>
      <c r="B486">
        <v>31</v>
      </c>
      <c r="C486">
        <v>3</v>
      </c>
      <c r="D486">
        <v>1</v>
      </c>
      <c r="E486" t="s">
        <v>199</v>
      </c>
      <c r="F486">
        <v>2024</v>
      </c>
      <c r="G486" t="s">
        <v>25</v>
      </c>
      <c r="H486" t="s">
        <v>27</v>
      </c>
      <c r="I486" t="s">
        <v>10</v>
      </c>
      <c r="J486" t="s">
        <v>45</v>
      </c>
      <c r="K486" t="s">
        <v>16</v>
      </c>
      <c r="L486" t="s">
        <v>89</v>
      </c>
      <c r="M486">
        <v>2.4830080000000001E-3</v>
      </c>
    </row>
    <row r="487" spans="1:13" x14ac:dyDescent="0.25">
      <c r="A487">
        <v>3</v>
      </c>
      <c r="B487">
        <v>31</v>
      </c>
      <c r="C487">
        <v>3</v>
      </c>
      <c r="D487">
        <v>1</v>
      </c>
      <c r="E487" t="s">
        <v>200</v>
      </c>
      <c r="F487">
        <v>2024</v>
      </c>
      <c r="G487" t="s">
        <v>25</v>
      </c>
      <c r="H487" t="s">
        <v>27</v>
      </c>
      <c r="I487" t="s">
        <v>10</v>
      </c>
      <c r="J487" t="s">
        <v>45</v>
      </c>
      <c r="K487" t="s">
        <v>16</v>
      </c>
      <c r="L487" t="s">
        <v>90</v>
      </c>
      <c r="M487">
        <v>0.326128015316</v>
      </c>
    </row>
    <row r="488" spans="1:13" x14ac:dyDescent="0.25">
      <c r="A488">
        <v>3</v>
      </c>
      <c r="B488">
        <v>31</v>
      </c>
      <c r="C488">
        <v>3</v>
      </c>
      <c r="D488">
        <v>1</v>
      </c>
      <c r="E488" t="s">
        <v>201</v>
      </c>
      <c r="F488">
        <v>2024</v>
      </c>
      <c r="G488" t="s">
        <v>25</v>
      </c>
      <c r="H488" t="s">
        <v>27</v>
      </c>
      <c r="I488" t="s">
        <v>10</v>
      </c>
      <c r="J488" t="s">
        <v>45</v>
      </c>
      <c r="K488" t="s">
        <v>16</v>
      </c>
      <c r="L488" t="s">
        <v>91</v>
      </c>
      <c r="M488">
        <v>4.9353544499999999E-2</v>
      </c>
    </row>
    <row r="489" spans="1:13" x14ac:dyDescent="0.25">
      <c r="A489">
        <v>3</v>
      </c>
      <c r="B489">
        <v>31</v>
      </c>
      <c r="C489">
        <v>3</v>
      </c>
      <c r="D489">
        <v>1</v>
      </c>
      <c r="E489" t="s">
        <v>202</v>
      </c>
      <c r="F489">
        <v>2024</v>
      </c>
      <c r="G489" t="s">
        <v>25</v>
      </c>
      <c r="H489" t="s">
        <v>27</v>
      </c>
      <c r="I489" t="s">
        <v>10</v>
      </c>
      <c r="J489" t="s">
        <v>45</v>
      </c>
      <c r="K489" t="s">
        <v>16</v>
      </c>
      <c r="L489" t="s">
        <v>92</v>
      </c>
      <c r="M489">
        <v>2.6061182688888889</v>
      </c>
    </row>
    <row r="490" spans="1:13" x14ac:dyDescent="0.25">
      <c r="A490">
        <v>3</v>
      </c>
      <c r="B490">
        <v>31</v>
      </c>
      <c r="C490">
        <v>3</v>
      </c>
      <c r="D490">
        <v>1</v>
      </c>
      <c r="E490" t="s">
        <v>220</v>
      </c>
      <c r="F490">
        <v>2024</v>
      </c>
      <c r="G490" t="s">
        <v>25</v>
      </c>
      <c r="H490" t="s">
        <v>27</v>
      </c>
      <c r="I490" t="s">
        <v>10</v>
      </c>
      <c r="J490" t="s">
        <v>45</v>
      </c>
      <c r="K490" t="s">
        <v>24</v>
      </c>
      <c r="L490" t="s">
        <v>112</v>
      </c>
      <c r="M490">
        <v>0.95312832630238087</v>
      </c>
    </row>
    <row r="491" spans="1:13" x14ac:dyDescent="0.25">
      <c r="A491">
        <v>3</v>
      </c>
      <c r="B491">
        <v>31</v>
      </c>
      <c r="C491">
        <v>3</v>
      </c>
      <c r="D491">
        <v>1</v>
      </c>
      <c r="E491" t="s">
        <v>203</v>
      </c>
      <c r="F491">
        <v>2024</v>
      </c>
      <c r="G491" t="s">
        <v>25</v>
      </c>
      <c r="H491" t="s">
        <v>27</v>
      </c>
      <c r="I491" t="s">
        <v>10</v>
      </c>
      <c r="J491" t="s">
        <v>46</v>
      </c>
      <c r="K491" t="s">
        <v>11</v>
      </c>
      <c r="L491" t="s">
        <v>93</v>
      </c>
      <c r="M491">
        <v>0.2469172499269168</v>
      </c>
    </row>
    <row r="492" spans="1:13" x14ac:dyDescent="0.25">
      <c r="A492">
        <v>3</v>
      </c>
      <c r="B492">
        <v>31</v>
      </c>
      <c r="C492">
        <v>3</v>
      </c>
      <c r="D492">
        <v>1</v>
      </c>
      <c r="E492" t="s">
        <v>204</v>
      </c>
      <c r="F492">
        <v>2024</v>
      </c>
      <c r="G492" t="s">
        <v>25</v>
      </c>
      <c r="H492" t="s">
        <v>27</v>
      </c>
      <c r="I492" t="s">
        <v>10</v>
      </c>
      <c r="J492" t="s">
        <v>46</v>
      </c>
      <c r="K492" t="s">
        <v>233</v>
      </c>
      <c r="L492" t="s">
        <v>94</v>
      </c>
      <c r="M492">
        <v>0.42127802800440173</v>
      </c>
    </row>
    <row r="493" spans="1:13" x14ac:dyDescent="0.25">
      <c r="A493">
        <v>3</v>
      </c>
      <c r="B493">
        <v>31</v>
      </c>
      <c r="C493">
        <v>3</v>
      </c>
      <c r="D493">
        <v>1</v>
      </c>
      <c r="E493" t="s">
        <v>205</v>
      </c>
      <c r="F493">
        <v>2024</v>
      </c>
      <c r="G493" t="s">
        <v>25</v>
      </c>
      <c r="H493" t="s">
        <v>27</v>
      </c>
      <c r="I493" t="s">
        <v>10</v>
      </c>
      <c r="J493" t="s">
        <v>46</v>
      </c>
      <c r="K493" t="s">
        <v>17</v>
      </c>
      <c r="L493" t="s">
        <v>95</v>
      </c>
      <c r="M493">
        <v>51.198094477043007</v>
      </c>
    </row>
    <row r="494" spans="1:13" x14ac:dyDescent="0.25">
      <c r="A494">
        <v>3</v>
      </c>
      <c r="B494">
        <v>31</v>
      </c>
      <c r="C494">
        <v>3</v>
      </c>
      <c r="D494">
        <v>1</v>
      </c>
      <c r="E494" t="s">
        <v>206</v>
      </c>
      <c r="F494">
        <v>2024</v>
      </c>
      <c r="G494" t="s">
        <v>25</v>
      </c>
      <c r="H494" t="s">
        <v>27</v>
      </c>
      <c r="I494" t="s">
        <v>10</v>
      </c>
      <c r="J494" t="s">
        <v>46</v>
      </c>
      <c r="K494" t="s">
        <v>17</v>
      </c>
      <c r="L494" t="s">
        <v>96</v>
      </c>
      <c r="M494">
        <v>6.5235779999999993E-2</v>
      </c>
    </row>
    <row r="495" spans="1:13" x14ac:dyDescent="0.25">
      <c r="A495">
        <v>3</v>
      </c>
      <c r="B495">
        <v>31</v>
      </c>
      <c r="C495">
        <v>3</v>
      </c>
      <c r="D495">
        <v>1</v>
      </c>
      <c r="E495" t="s">
        <v>207</v>
      </c>
      <c r="F495">
        <v>2024</v>
      </c>
      <c r="G495" t="s">
        <v>25</v>
      </c>
      <c r="H495" t="s">
        <v>27</v>
      </c>
      <c r="I495" t="s">
        <v>10</v>
      </c>
      <c r="J495" t="s">
        <v>46</v>
      </c>
      <c r="K495" t="s">
        <v>17</v>
      </c>
      <c r="L495" t="s">
        <v>97</v>
      </c>
      <c r="M495">
        <v>0.12256615579806684</v>
      </c>
    </row>
    <row r="496" spans="1:13" x14ac:dyDescent="0.25">
      <c r="A496">
        <v>3</v>
      </c>
      <c r="B496">
        <v>31</v>
      </c>
      <c r="C496">
        <v>3</v>
      </c>
      <c r="D496">
        <v>1</v>
      </c>
      <c r="E496" t="s">
        <v>210</v>
      </c>
      <c r="F496">
        <v>2024</v>
      </c>
      <c r="G496" t="s">
        <v>25</v>
      </c>
      <c r="H496" t="s">
        <v>27</v>
      </c>
      <c r="I496" t="s">
        <v>10</v>
      </c>
      <c r="J496" t="s">
        <v>46</v>
      </c>
      <c r="K496" t="s">
        <v>18</v>
      </c>
      <c r="L496" t="s">
        <v>101</v>
      </c>
      <c r="M496">
        <v>1.9375903867384945</v>
      </c>
    </row>
    <row r="497" spans="1:13" x14ac:dyDescent="0.25">
      <c r="A497">
        <v>3</v>
      </c>
      <c r="B497">
        <v>31</v>
      </c>
      <c r="C497">
        <v>3</v>
      </c>
      <c r="D497">
        <v>1</v>
      </c>
      <c r="E497" t="s">
        <v>211</v>
      </c>
      <c r="F497">
        <v>2024</v>
      </c>
      <c r="G497" t="s">
        <v>25</v>
      </c>
      <c r="H497" t="s">
        <v>27</v>
      </c>
      <c r="I497" t="s">
        <v>10</v>
      </c>
      <c r="J497" t="s">
        <v>46</v>
      </c>
      <c r="K497" t="s">
        <v>18</v>
      </c>
      <c r="L497" t="s">
        <v>102</v>
      </c>
      <c r="M497">
        <v>0.12948079307016114</v>
      </c>
    </row>
    <row r="498" spans="1:13" x14ac:dyDescent="0.25">
      <c r="A498">
        <v>3</v>
      </c>
      <c r="B498">
        <v>31</v>
      </c>
      <c r="C498">
        <v>3</v>
      </c>
      <c r="D498">
        <v>1</v>
      </c>
      <c r="E498" t="s">
        <v>212</v>
      </c>
      <c r="F498">
        <v>2024</v>
      </c>
      <c r="G498" t="s">
        <v>25</v>
      </c>
      <c r="H498" t="s">
        <v>27</v>
      </c>
      <c r="I498" t="s">
        <v>10</v>
      </c>
      <c r="J498" t="s">
        <v>46</v>
      </c>
      <c r="K498" t="s">
        <v>18</v>
      </c>
      <c r="L498" t="s">
        <v>103</v>
      </c>
      <c r="M498">
        <v>2.7402185310960003E-2</v>
      </c>
    </row>
    <row r="499" spans="1:13" x14ac:dyDescent="0.25">
      <c r="A499">
        <v>3</v>
      </c>
      <c r="B499">
        <v>31</v>
      </c>
      <c r="C499">
        <v>3</v>
      </c>
      <c r="D499">
        <v>1</v>
      </c>
      <c r="E499" t="s">
        <v>213</v>
      </c>
      <c r="F499">
        <v>2024</v>
      </c>
      <c r="G499" t="s">
        <v>25</v>
      </c>
      <c r="H499" t="s">
        <v>27</v>
      </c>
      <c r="I499" t="s">
        <v>10</v>
      </c>
      <c r="J499" t="s">
        <v>46</v>
      </c>
      <c r="K499" t="s">
        <v>18</v>
      </c>
      <c r="L499" t="s">
        <v>104</v>
      </c>
      <c r="M499">
        <v>4.0378000000000002E-3</v>
      </c>
    </row>
    <row r="500" spans="1:13" x14ac:dyDescent="0.25">
      <c r="A500">
        <v>3</v>
      </c>
      <c r="B500">
        <v>31</v>
      </c>
      <c r="C500">
        <v>3</v>
      </c>
      <c r="D500">
        <v>1</v>
      </c>
      <c r="E500" t="s">
        <v>214</v>
      </c>
      <c r="F500">
        <v>2024</v>
      </c>
      <c r="G500" t="s">
        <v>25</v>
      </c>
      <c r="H500" t="s">
        <v>27</v>
      </c>
      <c r="I500" t="s">
        <v>10</v>
      </c>
      <c r="J500" t="s">
        <v>46</v>
      </c>
      <c r="K500" t="s">
        <v>18</v>
      </c>
      <c r="L500" t="s">
        <v>111</v>
      </c>
      <c r="M500">
        <v>1.0874E-2</v>
      </c>
    </row>
    <row r="501" spans="1:13" x14ac:dyDescent="0.25">
      <c r="A501">
        <v>3</v>
      </c>
      <c r="B501">
        <v>31</v>
      </c>
      <c r="C501">
        <v>3</v>
      </c>
      <c r="D501">
        <v>1</v>
      </c>
      <c r="E501" t="s">
        <v>215</v>
      </c>
      <c r="F501">
        <v>2024</v>
      </c>
      <c r="G501" t="s">
        <v>25</v>
      </c>
      <c r="H501" t="s">
        <v>27</v>
      </c>
      <c r="I501" t="s">
        <v>10</v>
      </c>
      <c r="J501" t="s">
        <v>46</v>
      </c>
      <c r="K501" t="s">
        <v>19</v>
      </c>
      <c r="L501" t="s">
        <v>106</v>
      </c>
      <c r="M501">
        <v>1.52587559129293</v>
      </c>
    </row>
    <row r="502" spans="1:13" x14ac:dyDescent="0.25">
      <c r="A502">
        <v>3</v>
      </c>
      <c r="B502">
        <v>31</v>
      </c>
      <c r="C502">
        <v>3</v>
      </c>
      <c r="D502">
        <v>1</v>
      </c>
      <c r="E502" t="s">
        <v>216</v>
      </c>
      <c r="F502">
        <v>2024</v>
      </c>
      <c r="G502" t="s">
        <v>25</v>
      </c>
      <c r="H502" t="s">
        <v>27</v>
      </c>
      <c r="I502" t="s">
        <v>10</v>
      </c>
      <c r="J502" t="s">
        <v>46</v>
      </c>
      <c r="K502" t="s">
        <v>19</v>
      </c>
      <c r="L502" t="s">
        <v>107</v>
      </c>
      <c r="M502">
        <v>10.985218749854699</v>
      </c>
    </row>
    <row r="503" spans="1:13" x14ac:dyDescent="0.25">
      <c r="A503">
        <v>3</v>
      </c>
      <c r="B503">
        <v>31</v>
      </c>
      <c r="C503">
        <v>3</v>
      </c>
      <c r="D503">
        <v>1</v>
      </c>
      <c r="E503" t="s">
        <v>217</v>
      </c>
      <c r="F503">
        <v>2024</v>
      </c>
      <c r="G503" t="s">
        <v>25</v>
      </c>
      <c r="H503" t="s">
        <v>27</v>
      </c>
      <c r="I503" t="s">
        <v>10</v>
      </c>
      <c r="J503" t="s">
        <v>46</v>
      </c>
      <c r="K503" t="s">
        <v>19</v>
      </c>
      <c r="L503" t="s">
        <v>108</v>
      </c>
      <c r="M503">
        <v>4.392412658132E-2</v>
      </c>
    </row>
    <row r="504" spans="1:13" x14ac:dyDescent="0.25">
      <c r="A504">
        <v>3</v>
      </c>
      <c r="B504">
        <v>31</v>
      </c>
      <c r="C504">
        <v>3</v>
      </c>
      <c r="D504">
        <v>1</v>
      </c>
      <c r="E504" t="s">
        <v>218</v>
      </c>
      <c r="F504">
        <v>2024</v>
      </c>
      <c r="G504" t="s">
        <v>25</v>
      </c>
      <c r="H504" t="s">
        <v>27</v>
      </c>
      <c r="I504" t="s">
        <v>10</v>
      </c>
      <c r="J504" t="s">
        <v>46</v>
      </c>
      <c r="K504" t="s">
        <v>19</v>
      </c>
      <c r="L504" t="s">
        <v>109</v>
      </c>
      <c r="M504">
        <v>0.17746400380952382</v>
      </c>
    </row>
    <row r="505" spans="1:13" x14ac:dyDescent="0.25">
      <c r="A505">
        <v>3</v>
      </c>
      <c r="B505">
        <v>32</v>
      </c>
      <c r="C505">
        <v>4</v>
      </c>
      <c r="D505">
        <v>0</v>
      </c>
      <c r="E505" t="s">
        <v>180</v>
      </c>
      <c r="F505">
        <v>2024</v>
      </c>
      <c r="G505" t="s">
        <v>25</v>
      </c>
      <c r="H505" t="s">
        <v>28</v>
      </c>
      <c r="I505" t="s">
        <v>12</v>
      </c>
      <c r="J505" t="s">
        <v>44</v>
      </c>
      <c r="K505" t="s">
        <v>229</v>
      </c>
      <c r="L505" t="s">
        <v>70</v>
      </c>
      <c r="M505">
        <v>4.1258932154666671E-5</v>
      </c>
    </row>
    <row r="506" spans="1:13" x14ac:dyDescent="0.25">
      <c r="A506">
        <v>3</v>
      </c>
      <c r="B506">
        <v>32</v>
      </c>
      <c r="C506">
        <v>4</v>
      </c>
      <c r="D506">
        <v>0</v>
      </c>
      <c r="E506" t="s">
        <v>181</v>
      </c>
      <c r="F506">
        <v>2024</v>
      </c>
      <c r="G506" t="s">
        <v>25</v>
      </c>
      <c r="H506" t="s">
        <v>28</v>
      </c>
      <c r="I506" t="s">
        <v>12</v>
      </c>
      <c r="J506" t="s">
        <v>44</v>
      </c>
      <c r="K506" t="s">
        <v>230</v>
      </c>
      <c r="L506" t="s">
        <v>71</v>
      </c>
      <c r="M506">
        <v>1.6411873219000003E-4</v>
      </c>
    </row>
    <row r="507" spans="1:13" x14ac:dyDescent="0.25">
      <c r="A507">
        <v>3</v>
      </c>
      <c r="B507">
        <v>32</v>
      </c>
      <c r="C507">
        <v>4</v>
      </c>
      <c r="D507">
        <v>0</v>
      </c>
      <c r="E507" t="s">
        <v>182</v>
      </c>
      <c r="F507">
        <v>2024</v>
      </c>
      <c r="G507" t="s">
        <v>25</v>
      </c>
      <c r="H507" t="s">
        <v>28</v>
      </c>
      <c r="I507" t="s">
        <v>12</v>
      </c>
      <c r="J507" t="s">
        <v>44</v>
      </c>
      <c r="K507" t="s">
        <v>14</v>
      </c>
      <c r="L507" t="s">
        <v>72</v>
      </c>
      <c r="M507">
        <v>1.5754040190000003E-4</v>
      </c>
    </row>
    <row r="508" spans="1:13" x14ac:dyDescent="0.25">
      <c r="A508">
        <v>3</v>
      </c>
      <c r="B508">
        <v>32</v>
      </c>
      <c r="C508">
        <v>4</v>
      </c>
      <c r="D508">
        <v>0</v>
      </c>
      <c r="E508" t="s">
        <v>183</v>
      </c>
      <c r="F508">
        <v>2024</v>
      </c>
      <c r="G508" t="s">
        <v>25</v>
      </c>
      <c r="H508" t="s">
        <v>28</v>
      </c>
      <c r="I508" t="s">
        <v>12</v>
      </c>
      <c r="J508" t="s">
        <v>44</v>
      </c>
      <c r="K508" t="s">
        <v>14</v>
      </c>
      <c r="L508" t="s">
        <v>73</v>
      </c>
      <c r="M508">
        <v>2.99242E-3</v>
      </c>
    </row>
    <row r="509" spans="1:13" x14ac:dyDescent="0.25">
      <c r="A509">
        <v>3</v>
      </c>
      <c r="B509">
        <v>32</v>
      </c>
      <c r="C509">
        <v>4</v>
      </c>
      <c r="D509">
        <v>0</v>
      </c>
      <c r="E509" t="s">
        <v>184</v>
      </c>
      <c r="F509">
        <v>2024</v>
      </c>
      <c r="G509" t="s">
        <v>25</v>
      </c>
      <c r="H509" t="s">
        <v>28</v>
      </c>
      <c r="I509" t="s">
        <v>12</v>
      </c>
      <c r="J509" t="s">
        <v>44</v>
      </c>
      <c r="K509" t="s">
        <v>14</v>
      </c>
      <c r="L509" t="s">
        <v>74</v>
      </c>
      <c r="M509">
        <v>9.8722000000000002E-4</v>
      </c>
    </row>
    <row r="510" spans="1:13" x14ac:dyDescent="0.25">
      <c r="A510">
        <v>3</v>
      </c>
      <c r="B510">
        <v>32</v>
      </c>
      <c r="C510">
        <v>4</v>
      </c>
      <c r="D510">
        <v>0</v>
      </c>
      <c r="E510" t="s">
        <v>185</v>
      </c>
      <c r="F510">
        <v>2024</v>
      </c>
      <c r="G510" t="s">
        <v>25</v>
      </c>
      <c r="H510" t="s">
        <v>28</v>
      </c>
      <c r="I510" t="s">
        <v>12</v>
      </c>
      <c r="J510" t="s">
        <v>44</v>
      </c>
      <c r="K510" t="s">
        <v>231</v>
      </c>
      <c r="L510" t="s">
        <v>75</v>
      </c>
      <c r="M510">
        <v>1.366639E-2</v>
      </c>
    </row>
    <row r="511" spans="1:13" x14ac:dyDescent="0.25">
      <c r="A511">
        <v>3</v>
      </c>
      <c r="B511">
        <v>32</v>
      </c>
      <c r="C511">
        <v>4</v>
      </c>
      <c r="D511">
        <v>0</v>
      </c>
      <c r="E511" t="s">
        <v>186</v>
      </c>
      <c r="F511">
        <v>2024</v>
      </c>
      <c r="G511" t="s">
        <v>25</v>
      </c>
      <c r="H511" t="s">
        <v>28</v>
      </c>
      <c r="I511" t="s">
        <v>12</v>
      </c>
      <c r="J511" t="s">
        <v>45</v>
      </c>
      <c r="K511" t="s">
        <v>11</v>
      </c>
      <c r="L511" t="s">
        <v>76</v>
      </c>
      <c r="M511">
        <v>3.9359536649999992E-5</v>
      </c>
    </row>
    <row r="512" spans="1:13" x14ac:dyDescent="0.25">
      <c r="A512">
        <v>3</v>
      </c>
      <c r="B512">
        <v>32</v>
      </c>
      <c r="C512">
        <v>4</v>
      </c>
      <c r="D512">
        <v>0</v>
      </c>
      <c r="E512" t="s">
        <v>188</v>
      </c>
      <c r="F512">
        <v>2024</v>
      </c>
      <c r="G512" t="s">
        <v>25</v>
      </c>
      <c r="H512" t="s">
        <v>28</v>
      </c>
      <c r="I512" t="s">
        <v>12</v>
      </c>
      <c r="J512" t="s">
        <v>45</v>
      </c>
      <c r="K512" t="s">
        <v>11</v>
      </c>
      <c r="L512" t="s">
        <v>78</v>
      </c>
      <c r="M512">
        <v>3.4E-5</v>
      </c>
    </row>
    <row r="513" spans="1:13" x14ac:dyDescent="0.25">
      <c r="A513">
        <v>3</v>
      </c>
      <c r="B513">
        <v>32</v>
      </c>
      <c r="C513">
        <v>4</v>
      </c>
      <c r="D513">
        <v>0</v>
      </c>
      <c r="E513" t="s">
        <v>190</v>
      </c>
      <c r="F513">
        <v>2024</v>
      </c>
      <c r="G513" t="s">
        <v>25</v>
      </c>
      <c r="H513" t="s">
        <v>28</v>
      </c>
      <c r="I513" t="s">
        <v>12</v>
      </c>
      <c r="J513" t="s">
        <v>45</v>
      </c>
      <c r="K513" t="s">
        <v>11</v>
      </c>
      <c r="L513" t="s">
        <v>80</v>
      </c>
      <c r="M513">
        <v>3.4884224999999998E-2</v>
      </c>
    </row>
    <row r="514" spans="1:13" x14ac:dyDescent="0.25">
      <c r="A514">
        <v>3</v>
      </c>
      <c r="B514">
        <v>32</v>
      </c>
      <c r="C514">
        <v>4</v>
      </c>
      <c r="D514">
        <v>0</v>
      </c>
      <c r="E514" t="s">
        <v>191</v>
      </c>
      <c r="F514">
        <v>2024</v>
      </c>
      <c r="G514" t="s">
        <v>25</v>
      </c>
      <c r="H514" t="s">
        <v>28</v>
      </c>
      <c r="I514" t="s">
        <v>12</v>
      </c>
      <c r="J514" t="s">
        <v>45</v>
      </c>
      <c r="K514" t="s">
        <v>11</v>
      </c>
      <c r="L514" t="s">
        <v>81</v>
      </c>
      <c r="M514">
        <v>2.0000000000000001E-4</v>
      </c>
    </row>
    <row r="515" spans="1:13" x14ac:dyDescent="0.25">
      <c r="A515">
        <v>3</v>
      </c>
      <c r="B515">
        <v>32</v>
      </c>
      <c r="C515">
        <v>4</v>
      </c>
      <c r="D515">
        <v>0</v>
      </c>
      <c r="E515" t="s">
        <v>195</v>
      </c>
      <c r="F515">
        <v>2024</v>
      </c>
      <c r="G515" t="s">
        <v>25</v>
      </c>
      <c r="H515" t="s">
        <v>28</v>
      </c>
      <c r="I515" t="s">
        <v>12</v>
      </c>
      <c r="J515" t="s">
        <v>45</v>
      </c>
      <c r="K515" t="s">
        <v>13</v>
      </c>
      <c r="L515" t="s">
        <v>85</v>
      </c>
      <c r="M515">
        <v>3.7142559999999998E-2</v>
      </c>
    </row>
    <row r="516" spans="1:13" x14ac:dyDescent="0.25">
      <c r="A516">
        <v>3</v>
      </c>
      <c r="B516">
        <v>32</v>
      </c>
      <c r="C516">
        <v>4</v>
      </c>
      <c r="D516">
        <v>0</v>
      </c>
      <c r="E516" t="s">
        <v>197</v>
      </c>
      <c r="F516">
        <v>2024</v>
      </c>
      <c r="G516" t="s">
        <v>25</v>
      </c>
      <c r="H516" t="s">
        <v>28</v>
      </c>
      <c r="I516" t="s">
        <v>12</v>
      </c>
      <c r="J516" t="s">
        <v>45</v>
      </c>
      <c r="K516" t="s">
        <v>15</v>
      </c>
      <c r="L516" t="s">
        <v>87</v>
      </c>
      <c r="M516">
        <v>8.877970736759401E-2</v>
      </c>
    </row>
    <row r="517" spans="1:13" x14ac:dyDescent="0.25">
      <c r="A517">
        <v>3</v>
      </c>
      <c r="B517">
        <v>32</v>
      </c>
      <c r="C517">
        <v>4</v>
      </c>
      <c r="D517">
        <v>0</v>
      </c>
      <c r="E517" t="s">
        <v>198</v>
      </c>
      <c r="F517">
        <v>2024</v>
      </c>
      <c r="G517" t="s">
        <v>25</v>
      </c>
      <c r="H517" t="s">
        <v>28</v>
      </c>
      <c r="I517" t="s">
        <v>12</v>
      </c>
      <c r="J517" t="s">
        <v>45</v>
      </c>
      <c r="K517" t="s">
        <v>16</v>
      </c>
      <c r="L517" t="s">
        <v>88</v>
      </c>
      <c r="M517">
        <v>6.1799999999999998E-5</v>
      </c>
    </row>
    <row r="518" spans="1:13" x14ac:dyDescent="0.25">
      <c r="A518">
        <v>3</v>
      </c>
      <c r="B518">
        <v>32</v>
      </c>
      <c r="C518">
        <v>4</v>
      </c>
      <c r="D518">
        <v>0</v>
      </c>
      <c r="E518" t="s">
        <v>199</v>
      </c>
      <c r="F518">
        <v>2024</v>
      </c>
      <c r="G518" t="s">
        <v>25</v>
      </c>
      <c r="H518" t="s">
        <v>28</v>
      </c>
      <c r="I518" t="s">
        <v>12</v>
      </c>
      <c r="J518" t="s">
        <v>45</v>
      </c>
      <c r="K518" t="s">
        <v>16</v>
      </c>
      <c r="L518" t="s">
        <v>89</v>
      </c>
      <c r="M518">
        <v>4.4623428571428572E-4</v>
      </c>
    </row>
    <row r="519" spans="1:13" x14ac:dyDescent="0.25">
      <c r="A519">
        <v>3</v>
      </c>
      <c r="B519">
        <v>32</v>
      </c>
      <c r="C519">
        <v>4</v>
      </c>
      <c r="D519">
        <v>0</v>
      </c>
      <c r="E519" t="s">
        <v>200</v>
      </c>
      <c r="F519">
        <v>2024</v>
      </c>
      <c r="G519" t="s">
        <v>25</v>
      </c>
      <c r="H519" t="s">
        <v>28</v>
      </c>
      <c r="I519" t="s">
        <v>12</v>
      </c>
      <c r="J519" t="s">
        <v>45</v>
      </c>
      <c r="K519" t="s">
        <v>16</v>
      </c>
      <c r="L519" t="s">
        <v>90</v>
      </c>
      <c r="M519">
        <v>9.1205219000000011E-4</v>
      </c>
    </row>
    <row r="520" spans="1:13" x14ac:dyDescent="0.25">
      <c r="A520">
        <v>3</v>
      </c>
      <c r="B520">
        <v>32</v>
      </c>
      <c r="C520">
        <v>4</v>
      </c>
      <c r="D520">
        <v>0</v>
      </c>
      <c r="E520" t="s">
        <v>201</v>
      </c>
      <c r="F520">
        <v>2024</v>
      </c>
      <c r="G520" t="s">
        <v>25</v>
      </c>
      <c r="H520" t="s">
        <v>28</v>
      </c>
      <c r="I520" t="s">
        <v>12</v>
      </c>
      <c r="J520" t="s">
        <v>45</v>
      </c>
      <c r="K520" t="s">
        <v>16</v>
      </c>
      <c r="L520" t="s">
        <v>91</v>
      </c>
      <c r="M520">
        <v>2.6095966666666664E-3</v>
      </c>
    </row>
    <row r="521" spans="1:13" x14ac:dyDescent="0.25">
      <c r="A521">
        <v>3</v>
      </c>
      <c r="B521">
        <v>32</v>
      </c>
      <c r="C521">
        <v>4</v>
      </c>
      <c r="D521">
        <v>0</v>
      </c>
      <c r="E521" t="s">
        <v>202</v>
      </c>
      <c r="F521">
        <v>2024</v>
      </c>
      <c r="G521" t="s">
        <v>25</v>
      </c>
      <c r="H521" t="s">
        <v>28</v>
      </c>
      <c r="I521" t="s">
        <v>12</v>
      </c>
      <c r="J521" t="s">
        <v>45</v>
      </c>
      <c r="K521" t="s">
        <v>16</v>
      </c>
      <c r="L521" t="s">
        <v>92</v>
      </c>
      <c r="M521">
        <v>0.3907706494117647</v>
      </c>
    </row>
    <row r="522" spans="1:13" x14ac:dyDescent="0.25">
      <c r="A522">
        <v>3</v>
      </c>
      <c r="B522">
        <v>32</v>
      </c>
      <c r="C522">
        <v>4</v>
      </c>
      <c r="D522">
        <v>0</v>
      </c>
      <c r="E522" t="s">
        <v>220</v>
      </c>
      <c r="F522">
        <v>2024</v>
      </c>
      <c r="G522" t="s">
        <v>25</v>
      </c>
      <c r="H522" t="s">
        <v>28</v>
      </c>
      <c r="I522" t="s">
        <v>12</v>
      </c>
      <c r="J522" t="s">
        <v>45</v>
      </c>
      <c r="K522" t="s">
        <v>24</v>
      </c>
      <c r="L522" t="s">
        <v>112</v>
      </c>
      <c r="M522">
        <v>9.3677520254999994E-2</v>
      </c>
    </row>
    <row r="523" spans="1:13" x14ac:dyDescent="0.25">
      <c r="A523">
        <v>3</v>
      </c>
      <c r="B523">
        <v>32</v>
      </c>
      <c r="C523">
        <v>4</v>
      </c>
      <c r="D523">
        <v>0</v>
      </c>
      <c r="E523" t="s">
        <v>203</v>
      </c>
      <c r="F523">
        <v>2024</v>
      </c>
      <c r="G523" t="s">
        <v>25</v>
      </c>
      <c r="H523" t="s">
        <v>28</v>
      </c>
      <c r="I523" t="s">
        <v>12</v>
      </c>
      <c r="J523" t="s">
        <v>46</v>
      </c>
      <c r="K523" t="s">
        <v>11</v>
      </c>
      <c r="L523" t="s">
        <v>93</v>
      </c>
      <c r="M523">
        <v>1.1635312290719999E-2</v>
      </c>
    </row>
    <row r="524" spans="1:13" x14ac:dyDescent="0.25">
      <c r="A524">
        <v>3</v>
      </c>
      <c r="B524">
        <v>32</v>
      </c>
      <c r="C524">
        <v>4</v>
      </c>
      <c r="D524">
        <v>0</v>
      </c>
      <c r="E524" t="s">
        <v>204</v>
      </c>
      <c r="F524">
        <v>2024</v>
      </c>
      <c r="G524" t="s">
        <v>25</v>
      </c>
      <c r="H524" t="s">
        <v>28</v>
      </c>
      <c r="I524" t="s">
        <v>12</v>
      </c>
      <c r="J524" t="s">
        <v>46</v>
      </c>
      <c r="K524" t="s">
        <v>233</v>
      </c>
      <c r="L524" t="s">
        <v>94</v>
      </c>
      <c r="M524">
        <v>1.3267974334440753E-2</v>
      </c>
    </row>
    <row r="525" spans="1:13" x14ac:dyDescent="0.25">
      <c r="A525">
        <v>3</v>
      </c>
      <c r="B525">
        <v>32</v>
      </c>
      <c r="C525">
        <v>4</v>
      </c>
      <c r="D525">
        <v>0</v>
      </c>
      <c r="E525" t="s">
        <v>205</v>
      </c>
      <c r="F525">
        <v>2024</v>
      </c>
      <c r="G525" t="s">
        <v>25</v>
      </c>
      <c r="H525" t="s">
        <v>28</v>
      </c>
      <c r="I525" t="s">
        <v>12</v>
      </c>
      <c r="J525" t="s">
        <v>46</v>
      </c>
      <c r="K525" t="s">
        <v>17</v>
      </c>
      <c r="L525" t="s">
        <v>95</v>
      </c>
      <c r="M525">
        <v>1.6709417605738075</v>
      </c>
    </row>
    <row r="526" spans="1:13" x14ac:dyDescent="0.25">
      <c r="A526">
        <v>3</v>
      </c>
      <c r="B526">
        <v>32</v>
      </c>
      <c r="C526">
        <v>4</v>
      </c>
      <c r="D526">
        <v>0</v>
      </c>
      <c r="E526" t="s">
        <v>206</v>
      </c>
      <c r="F526">
        <v>2024</v>
      </c>
      <c r="G526" t="s">
        <v>25</v>
      </c>
      <c r="H526" t="s">
        <v>28</v>
      </c>
      <c r="I526" t="s">
        <v>12</v>
      </c>
      <c r="J526" t="s">
        <v>46</v>
      </c>
      <c r="K526" t="s">
        <v>17</v>
      </c>
      <c r="L526" t="s">
        <v>96</v>
      </c>
      <c r="M526">
        <v>1.2410873664E-4</v>
      </c>
    </row>
    <row r="527" spans="1:13" x14ac:dyDescent="0.25">
      <c r="A527">
        <v>3</v>
      </c>
      <c r="B527">
        <v>32</v>
      </c>
      <c r="C527">
        <v>4</v>
      </c>
      <c r="D527">
        <v>0</v>
      </c>
      <c r="E527" t="s">
        <v>207</v>
      </c>
      <c r="F527">
        <v>2024</v>
      </c>
      <c r="G527" t="s">
        <v>25</v>
      </c>
      <c r="H527" t="s">
        <v>28</v>
      </c>
      <c r="I527" t="s">
        <v>12</v>
      </c>
      <c r="J527" t="s">
        <v>46</v>
      </c>
      <c r="K527" t="s">
        <v>17</v>
      </c>
      <c r="L527" t="s">
        <v>97</v>
      </c>
      <c r="M527">
        <v>3.5891904106955988E-2</v>
      </c>
    </row>
    <row r="528" spans="1:13" x14ac:dyDescent="0.25">
      <c r="A528">
        <v>3</v>
      </c>
      <c r="B528">
        <v>32</v>
      </c>
      <c r="C528">
        <v>4</v>
      </c>
      <c r="D528">
        <v>0</v>
      </c>
      <c r="E528" t="s">
        <v>208</v>
      </c>
      <c r="F528">
        <v>2024</v>
      </c>
      <c r="G528" t="s">
        <v>25</v>
      </c>
      <c r="H528" t="s">
        <v>28</v>
      </c>
      <c r="I528" t="s">
        <v>12</v>
      </c>
      <c r="J528" t="s">
        <v>46</v>
      </c>
      <c r="K528" t="s">
        <v>17</v>
      </c>
      <c r="L528" t="s">
        <v>98</v>
      </c>
      <c r="M528">
        <v>1.4999142600000001E-6</v>
      </c>
    </row>
    <row r="529" spans="1:13" x14ac:dyDescent="0.25">
      <c r="A529">
        <v>3</v>
      </c>
      <c r="B529">
        <v>32</v>
      </c>
      <c r="C529">
        <v>4</v>
      </c>
      <c r="D529">
        <v>0</v>
      </c>
      <c r="E529" t="s">
        <v>210</v>
      </c>
      <c r="F529">
        <v>2024</v>
      </c>
      <c r="G529" t="s">
        <v>25</v>
      </c>
      <c r="H529" t="s">
        <v>28</v>
      </c>
      <c r="I529" t="s">
        <v>12</v>
      </c>
      <c r="J529" t="s">
        <v>46</v>
      </c>
      <c r="K529" t="s">
        <v>18</v>
      </c>
      <c r="L529" t="s">
        <v>101</v>
      </c>
      <c r="M529">
        <v>5.0011184E-2</v>
      </c>
    </row>
    <row r="530" spans="1:13" x14ac:dyDescent="0.25">
      <c r="A530">
        <v>3</v>
      </c>
      <c r="B530">
        <v>32</v>
      </c>
      <c r="C530">
        <v>4</v>
      </c>
      <c r="D530">
        <v>0</v>
      </c>
      <c r="E530" t="s">
        <v>211</v>
      </c>
      <c r="F530">
        <v>2024</v>
      </c>
      <c r="G530" t="s">
        <v>25</v>
      </c>
      <c r="H530" t="s">
        <v>28</v>
      </c>
      <c r="I530" t="s">
        <v>12</v>
      </c>
      <c r="J530" t="s">
        <v>46</v>
      </c>
      <c r="K530" t="s">
        <v>18</v>
      </c>
      <c r="L530" t="s">
        <v>102</v>
      </c>
      <c r="M530">
        <v>9.6091574107142856E-3</v>
      </c>
    </row>
    <row r="531" spans="1:13" x14ac:dyDescent="0.25">
      <c r="A531">
        <v>3</v>
      </c>
      <c r="B531">
        <v>32</v>
      </c>
      <c r="C531">
        <v>4</v>
      </c>
      <c r="D531">
        <v>0</v>
      </c>
      <c r="E531" t="s">
        <v>212</v>
      </c>
      <c r="F531">
        <v>2024</v>
      </c>
      <c r="G531" t="s">
        <v>25</v>
      </c>
      <c r="H531" t="s">
        <v>28</v>
      </c>
      <c r="I531" t="s">
        <v>12</v>
      </c>
      <c r="J531" t="s">
        <v>46</v>
      </c>
      <c r="K531" t="s">
        <v>18</v>
      </c>
      <c r="L531" t="s">
        <v>103</v>
      </c>
      <c r="M531">
        <v>1.5056062287902223E-2</v>
      </c>
    </row>
    <row r="532" spans="1:13" x14ac:dyDescent="0.25">
      <c r="A532">
        <v>3</v>
      </c>
      <c r="B532">
        <v>32</v>
      </c>
      <c r="C532">
        <v>4</v>
      </c>
      <c r="D532">
        <v>0</v>
      </c>
      <c r="E532" t="s">
        <v>213</v>
      </c>
      <c r="F532">
        <v>2024</v>
      </c>
      <c r="G532" t="s">
        <v>25</v>
      </c>
      <c r="H532" t="s">
        <v>28</v>
      </c>
      <c r="I532" t="s">
        <v>12</v>
      </c>
      <c r="J532" t="s">
        <v>46</v>
      </c>
      <c r="K532" t="s">
        <v>18</v>
      </c>
      <c r="L532" t="s">
        <v>104</v>
      </c>
      <c r="M532">
        <v>1.3816E-3</v>
      </c>
    </row>
    <row r="533" spans="1:13" x14ac:dyDescent="0.25">
      <c r="A533">
        <v>3</v>
      </c>
      <c r="B533">
        <v>32</v>
      </c>
      <c r="C533">
        <v>4</v>
      </c>
      <c r="D533">
        <v>0</v>
      </c>
      <c r="E533" t="s">
        <v>214</v>
      </c>
      <c r="F533">
        <v>2024</v>
      </c>
      <c r="G533" t="s">
        <v>25</v>
      </c>
      <c r="H533" t="s">
        <v>28</v>
      </c>
      <c r="I533" t="s">
        <v>12</v>
      </c>
      <c r="J533" t="s">
        <v>46</v>
      </c>
      <c r="K533" t="s">
        <v>18</v>
      </c>
      <c r="L533" t="s">
        <v>111</v>
      </c>
      <c r="M533">
        <v>2.2810399999999998E-3</v>
      </c>
    </row>
    <row r="534" spans="1:13" x14ac:dyDescent="0.25">
      <c r="A534">
        <v>3</v>
      </c>
      <c r="B534">
        <v>32</v>
      </c>
      <c r="C534">
        <v>4</v>
      </c>
      <c r="D534">
        <v>0</v>
      </c>
      <c r="E534" t="s">
        <v>215</v>
      </c>
      <c r="F534">
        <v>2024</v>
      </c>
      <c r="G534" t="s">
        <v>25</v>
      </c>
      <c r="H534" t="s">
        <v>28</v>
      </c>
      <c r="I534" t="s">
        <v>12</v>
      </c>
      <c r="J534" t="s">
        <v>46</v>
      </c>
      <c r="K534" t="s">
        <v>19</v>
      </c>
      <c r="L534" t="s">
        <v>106</v>
      </c>
      <c r="M534">
        <v>0.18664018418307585</v>
      </c>
    </row>
    <row r="535" spans="1:13" x14ac:dyDescent="0.25">
      <c r="A535">
        <v>3</v>
      </c>
      <c r="B535">
        <v>32</v>
      </c>
      <c r="C535">
        <v>4</v>
      </c>
      <c r="D535">
        <v>0</v>
      </c>
      <c r="E535" t="s">
        <v>216</v>
      </c>
      <c r="F535">
        <v>2024</v>
      </c>
      <c r="G535" t="s">
        <v>25</v>
      </c>
      <c r="H535" t="s">
        <v>28</v>
      </c>
      <c r="I535" t="s">
        <v>12</v>
      </c>
      <c r="J535" t="s">
        <v>46</v>
      </c>
      <c r="K535" t="s">
        <v>19</v>
      </c>
      <c r="L535" t="s">
        <v>107</v>
      </c>
      <c r="M535">
        <v>0.65121826111000003</v>
      </c>
    </row>
    <row r="536" spans="1:13" x14ac:dyDescent="0.25">
      <c r="A536">
        <v>3</v>
      </c>
      <c r="B536">
        <v>32</v>
      </c>
      <c r="C536">
        <v>4</v>
      </c>
      <c r="D536">
        <v>0</v>
      </c>
      <c r="E536" t="s">
        <v>217</v>
      </c>
      <c r="F536">
        <v>2024</v>
      </c>
      <c r="G536" t="s">
        <v>25</v>
      </c>
      <c r="H536" t="s">
        <v>28</v>
      </c>
      <c r="I536" t="s">
        <v>12</v>
      </c>
      <c r="J536" t="s">
        <v>46</v>
      </c>
      <c r="K536" t="s">
        <v>19</v>
      </c>
      <c r="L536" t="s">
        <v>108</v>
      </c>
      <c r="M536">
        <v>1.4530191692949999E-2</v>
      </c>
    </row>
    <row r="537" spans="1:13" x14ac:dyDescent="0.25">
      <c r="A537">
        <v>3</v>
      </c>
      <c r="B537">
        <v>32</v>
      </c>
      <c r="C537">
        <v>4</v>
      </c>
      <c r="D537">
        <v>0</v>
      </c>
      <c r="E537" t="s">
        <v>218</v>
      </c>
      <c r="F537">
        <v>2024</v>
      </c>
      <c r="G537" t="s">
        <v>25</v>
      </c>
      <c r="H537" t="s">
        <v>28</v>
      </c>
      <c r="I537" t="s">
        <v>12</v>
      </c>
      <c r="J537" t="s">
        <v>46</v>
      </c>
      <c r="K537" t="s">
        <v>19</v>
      </c>
      <c r="L537" t="s">
        <v>109</v>
      </c>
      <c r="M537">
        <v>2.9930333691919192E-2</v>
      </c>
    </row>
    <row r="538" spans="1:13" x14ac:dyDescent="0.25">
      <c r="A538">
        <v>3</v>
      </c>
      <c r="B538">
        <v>32</v>
      </c>
      <c r="C538">
        <v>4</v>
      </c>
      <c r="D538">
        <v>1</v>
      </c>
      <c r="E538" t="s">
        <v>180</v>
      </c>
      <c r="F538">
        <v>2024</v>
      </c>
      <c r="G538" t="s">
        <v>25</v>
      </c>
      <c r="H538" t="s">
        <v>28</v>
      </c>
      <c r="I538" t="s">
        <v>10</v>
      </c>
      <c r="J538" t="s">
        <v>44</v>
      </c>
      <c r="K538" t="s">
        <v>229</v>
      </c>
      <c r="L538" t="s">
        <v>70</v>
      </c>
      <c r="M538">
        <v>2.0325501301426512E-3</v>
      </c>
    </row>
    <row r="539" spans="1:13" x14ac:dyDescent="0.25">
      <c r="A539">
        <v>3</v>
      </c>
      <c r="B539">
        <v>32</v>
      </c>
      <c r="C539">
        <v>4</v>
      </c>
      <c r="D539">
        <v>1</v>
      </c>
      <c r="E539" t="s">
        <v>181</v>
      </c>
      <c r="F539">
        <v>2024</v>
      </c>
      <c r="G539" t="s">
        <v>25</v>
      </c>
      <c r="H539" t="s">
        <v>28</v>
      </c>
      <c r="I539" t="s">
        <v>10</v>
      </c>
      <c r="J539" t="s">
        <v>44</v>
      </c>
      <c r="K539" t="s">
        <v>230</v>
      </c>
      <c r="L539" t="s">
        <v>71</v>
      </c>
      <c r="M539">
        <v>2.7208958322000004E-3</v>
      </c>
    </row>
    <row r="540" spans="1:13" x14ac:dyDescent="0.25">
      <c r="A540">
        <v>3</v>
      </c>
      <c r="B540">
        <v>32</v>
      </c>
      <c r="C540">
        <v>4</v>
      </c>
      <c r="D540">
        <v>1</v>
      </c>
      <c r="E540" t="s">
        <v>182</v>
      </c>
      <c r="F540">
        <v>2024</v>
      </c>
      <c r="G540" t="s">
        <v>25</v>
      </c>
      <c r="H540" t="s">
        <v>28</v>
      </c>
      <c r="I540" t="s">
        <v>10</v>
      </c>
      <c r="J540" t="s">
        <v>44</v>
      </c>
      <c r="K540" t="s">
        <v>14</v>
      </c>
      <c r="L540" t="s">
        <v>72</v>
      </c>
      <c r="M540">
        <v>4.0487633224170006E-3</v>
      </c>
    </row>
    <row r="541" spans="1:13" x14ac:dyDescent="0.25">
      <c r="A541">
        <v>3</v>
      </c>
      <c r="B541">
        <v>32</v>
      </c>
      <c r="C541">
        <v>4</v>
      </c>
      <c r="D541">
        <v>1</v>
      </c>
      <c r="E541" t="s">
        <v>183</v>
      </c>
      <c r="F541">
        <v>2024</v>
      </c>
      <c r="G541" t="s">
        <v>25</v>
      </c>
      <c r="H541" t="s">
        <v>28</v>
      </c>
      <c r="I541" t="s">
        <v>10</v>
      </c>
      <c r="J541" t="s">
        <v>44</v>
      </c>
      <c r="K541" t="s">
        <v>14</v>
      </c>
      <c r="L541" t="s">
        <v>73</v>
      </c>
      <c r="M541">
        <v>0.109989025</v>
      </c>
    </row>
    <row r="542" spans="1:13" x14ac:dyDescent="0.25">
      <c r="A542">
        <v>3</v>
      </c>
      <c r="B542">
        <v>32</v>
      </c>
      <c r="C542">
        <v>4</v>
      </c>
      <c r="D542">
        <v>1</v>
      </c>
      <c r="E542" t="s">
        <v>184</v>
      </c>
      <c r="F542">
        <v>2024</v>
      </c>
      <c r="G542" t="s">
        <v>25</v>
      </c>
      <c r="H542" t="s">
        <v>28</v>
      </c>
      <c r="I542" t="s">
        <v>10</v>
      </c>
      <c r="J542" t="s">
        <v>44</v>
      </c>
      <c r="K542" t="s">
        <v>14</v>
      </c>
      <c r="L542" t="s">
        <v>74</v>
      </c>
      <c r="M542">
        <v>4.8092919999999997E-2</v>
      </c>
    </row>
    <row r="543" spans="1:13" x14ac:dyDescent="0.25">
      <c r="A543">
        <v>3</v>
      </c>
      <c r="B543">
        <v>32</v>
      </c>
      <c r="C543">
        <v>4</v>
      </c>
      <c r="D543">
        <v>1</v>
      </c>
      <c r="E543" t="s">
        <v>185</v>
      </c>
      <c r="F543">
        <v>2024</v>
      </c>
      <c r="G543" t="s">
        <v>25</v>
      </c>
      <c r="H543" t="s">
        <v>28</v>
      </c>
      <c r="I543" t="s">
        <v>10</v>
      </c>
      <c r="J543" t="s">
        <v>44</v>
      </c>
      <c r="K543" t="s">
        <v>231</v>
      </c>
      <c r="L543" t="s">
        <v>75</v>
      </c>
      <c r="M543">
        <v>0.70347459958913861</v>
      </c>
    </row>
    <row r="544" spans="1:13" x14ac:dyDescent="0.25">
      <c r="A544">
        <v>3</v>
      </c>
      <c r="B544">
        <v>32</v>
      </c>
      <c r="C544">
        <v>4</v>
      </c>
      <c r="D544">
        <v>1</v>
      </c>
      <c r="E544" t="s">
        <v>219</v>
      </c>
      <c r="F544">
        <v>2024</v>
      </c>
      <c r="G544" t="s">
        <v>25</v>
      </c>
      <c r="H544" t="s">
        <v>28</v>
      </c>
      <c r="I544" t="s">
        <v>10</v>
      </c>
      <c r="J544" t="s">
        <v>45</v>
      </c>
      <c r="K544" t="s">
        <v>11</v>
      </c>
      <c r="L544" t="s">
        <v>110</v>
      </c>
      <c r="M544">
        <v>5.609406477272727E-2</v>
      </c>
    </row>
    <row r="545" spans="1:13" x14ac:dyDescent="0.25">
      <c r="A545">
        <v>3</v>
      </c>
      <c r="B545">
        <v>32</v>
      </c>
      <c r="C545">
        <v>4</v>
      </c>
      <c r="D545">
        <v>1</v>
      </c>
      <c r="E545" t="s">
        <v>186</v>
      </c>
      <c r="F545">
        <v>2024</v>
      </c>
      <c r="G545" t="s">
        <v>25</v>
      </c>
      <c r="H545" t="s">
        <v>28</v>
      </c>
      <c r="I545" t="s">
        <v>10</v>
      </c>
      <c r="J545" t="s">
        <v>45</v>
      </c>
      <c r="K545" t="s">
        <v>11</v>
      </c>
      <c r="L545" t="s">
        <v>76</v>
      </c>
      <c r="M545">
        <v>1.0162890423E-3</v>
      </c>
    </row>
    <row r="546" spans="1:13" x14ac:dyDescent="0.25">
      <c r="A546">
        <v>3</v>
      </c>
      <c r="B546">
        <v>32</v>
      </c>
      <c r="C546">
        <v>4</v>
      </c>
      <c r="D546">
        <v>1</v>
      </c>
      <c r="E546" t="s">
        <v>188</v>
      </c>
      <c r="F546">
        <v>2024</v>
      </c>
      <c r="G546" t="s">
        <v>25</v>
      </c>
      <c r="H546" t="s">
        <v>28</v>
      </c>
      <c r="I546" t="s">
        <v>10</v>
      </c>
      <c r="J546" t="s">
        <v>45</v>
      </c>
      <c r="K546" t="s">
        <v>11</v>
      </c>
      <c r="L546" t="s">
        <v>78</v>
      </c>
      <c r="M546">
        <v>1.7E-5</v>
      </c>
    </row>
    <row r="547" spans="1:13" x14ac:dyDescent="0.25">
      <c r="A547">
        <v>3</v>
      </c>
      <c r="B547">
        <v>32</v>
      </c>
      <c r="C547">
        <v>4</v>
      </c>
      <c r="D547">
        <v>1</v>
      </c>
      <c r="E547" t="s">
        <v>189</v>
      </c>
      <c r="F547">
        <v>2024</v>
      </c>
      <c r="G547" t="s">
        <v>25</v>
      </c>
      <c r="H547" t="s">
        <v>28</v>
      </c>
      <c r="I547" t="s">
        <v>10</v>
      </c>
      <c r="J547" t="s">
        <v>45</v>
      </c>
      <c r="K547" t="s">
        <v>11</v>
      </c>
      <c r="L547" t="s">
        <v>79</v>
      </c>
      <c r="M547">
        <v>2.7895686E-6</v>
      </c>
    </row>
    <row r="548" spans="1:13" x14ac:dyDescent="0.25">
      <c r="A548">
        <v>3</v>
      </c>
      <c r="B548">
        <v>32</v>
      </c>
      <c r="C548">
        <v>4</v>
      </c>
      <c r="D548">
        <v>1</v>
      </c>
      <c r="E548" t="s">
        <v>190</v>
      </c>
      <c r="F548">
        <v>2024</v>
      </c>
      <c r="G548" t="s">
        <v>25</v>
      </c>
      <c r="H548" t="s">
        <v>28</v>
      </c>
      <c r="I548" t="s">
        <v>10</v>
      </c>
      <c r="J548" t="s">
        <v>45</v>
      </c>
      <c r="K548" t="s">
        <v>11</v>
      </c>
      <c r="L548" t="s">
        <v>80</v>
      </c>
      <c r="M548">
        <v>0.51237783333333331</v>
      </c>
    </row>
    <row r="549" spans="1:13" x14ac:dyDescent="0.25">
      <c r="A549">
        <v>3</v>
      </c>
      <c r="B549">
        <v>32</v>
      </c>
      <c r="C549">
        <v>4</v>
      </c>
      <c r="D549">
        <v>1</v>
      </c>
      <c r="E549" t="s">
        <v>191</v>
      </c>
      <c r="F549">
        <v>2024</v>
      </c>
      <c r="G549" t="s">
        <v>25</v>
      </c>
      <c r="H549" t="s">
        <v>28</v>
      </c>
      <c r="I549" t="s">
        <v>10</v>
      </c>
      <c r="J549" t="s">
        <v>45</v>
      </c>
      <c r="K549" t="s">
        <v>11</v>
      </c>
      <c r="L549" t="s">
        <v>81</v>
      </c>
      <c r="M549">
        <v>5.0000000000000002E-5</v>
      </c>
    </row>
    <row r="550" spans="1:13" x14ac:dyDescent="0.25">
      <c r="A550">
        <v>3</v>
      </c>
      <c r="B550">
        <v>32</v>
      </c>
      <c r="C550">
        <v>4</v>
      </c>
      <c r="D550">
        <v>1</v>
      </c>
      <c r="E550" t="s">
        <v>192</v>
      </c>
      <c r="F550">
        <v>2024</v>
      </c>
      <c r="G550" t="s">
        <v>25</v>
      </c>
      <c r="H550" t="s">
        <v>28</v>
      </c>
      <c r="I550" t="s">
        <v>10</v>
      </c>
      <c r="J550" t="s">
        <v>45</v>
      </c>
      <c r="K550" t="s">
        <v>232</v>
      </c>
      <c r="L550" t="s">
        <v>82</v>
      </c>
      <c r="M550">
        <v>5.1908220000000005E-6</v>
      </c>
    </row>
    <row r="551" spans="1:13" x14ac:dyDescent="0.25">
      <c r="A551">
        <v>3</v>
      </c>
      <c r="B551">
        <v>32</v>
      </c>
      <c r="C551">
        <v>4</v>
      </c>
      <c r="D551">
        <v>1</v>
      </c>
      <c r="E551" t="s">
        <v>195</v>
      </c>
      <c r="F551">
        <v>2024</v>
      </c>
      <c r="G551" t="s">
        <v>25</v>
      </c>
      <c r="H551" t="s">
        <v>28</v>
      </c>
      <c r="I551" t="s">
        <v>10</v>
      </c>
      <c r="J551" t="s">
        <v>45</v>
      </c>
      <c r="K551" t="s">
        <v>13</v>
      </c>
      <c r="L551" t="s">
        <v>85</v>
      </c>
      <c r="M551">
        <v>0.72839549999999997</v>
      </c>
    </row>
    <row r="552" spans="1:13" x14ac:dyDescent="0.25">
      <c r="A552">
        <v>3</v>
      </c>
      <c r="B552">
        <v>32</v>
      </c>
      <c r="C552">
        <v>4</v>
      </c>
      <c r="D552">
        <v>1</v>
      </c>
      <c r="E552" t="s">
        <v>196</v>
      </c>
      <c r="F552">
        <v>2024</v>
      </c>
      <c r="G552" t="s">
        <v>25</v>
      </c>
      <c r="H552" t="s">
        <v>28</v>
      </c>
      <c r="I552" t="s">
        <v>10</v>
      </c>
      <c r="J552" t="s">
        <v>45</v>
      </c>
      <c r="K552" t="s">
        <v>13</v>
      </c>
      <c r="L552" t="s">
        <v>86</v>
      </c>
      <c r="M552">
        <v>4.2749999999999997E-6</v>
      </c>
    </row>
    <row r="553" spans="1:13" x14ac:dyDescent="0.25">
      <c r="A553">
        <v>3</v>
      </c>
      <c r="B553">
        <v>32</v>
      </c>
      <c r="C553">
        <v>4</v>
      </c>
      <c r="D553">
        <v>1</v>
      </c>
      <c r="E553" t="s">
        <v>197</v>
      </c>
      <c r="F553">
        <v>2024</v>
      </c>
      <c r="G553" t="s">
        <v>25</v>
      </c>
      <c r="H553" t="s">
        <v>28</v>
      </c>
      <c r="I553" t="s">
        <v>10</v>
      </c>
      <c r="J553" t="s">
        <v>45</v>
      </c>
      <c r="K553" t="s">
        <v>15</v>
      </c>
      <c r="L553" t="s">
        <v>87</v>
      </c>
      <c r="M553">
        <v>2.8521472931767158</v>
      </c>
    </row>
    <row r="554" spans="1:13" x14ac:dyDescent="0.25">
      <c r="A554">
        <v>3</v>
      </c>
      <c r="B554">
        <v>32</v>
      </c>
      <c r="C554">
        <v>4</v>
      </c>
      <c r="D554">
        <v>1</v>
      </c>
      <c r="E554" t="s">
        <v>198</v>
      </c>
      <c r="F554">
        <v>2024</v>
      </c>
      <c r="G554" t="s">
        <v>25</v>
      </c>
      <c r="H554" t="s">
        <v>28</v>
      </c>
      <c r="I554" t="s">
        <v>10</v>
      </c>
      <c r="J554" t="s">
        <v>45</v>
      </c>
      <c r="K554" t="s">
        <v>16</v>
      </c>
      <c r="L554" t="s">
        <v>88</v>
      </c>
      <c r="M554">
        <v>3.8384999999999998E-4</v>
      </c>
    </row>
    <row r="555" spans="1:13" x14ac:dyDescent="0.25">
      <c r="A555">
        <v>3</v>
      </c>
      <c r="B555">
        <v>32</v>
      </c>
      <c r="C555">
        <v>4</v>
      </c>
      <c r="D555">
        <v>1</v>
      </c>
      <c r="E555" t="s">
        <v>199</v>
      </c>
      <c r="F555">
        <v>2024</v>
      </c>
      <c r="G555" t="s">
        <v>25</v>
      </c>
      <c r="H555" t="s">
        <v>28</v>
      </c>
      <c r="I555" t="s">
        <v>10</v>
      </c>
      <c r="J555" t="s">
        <v>45</v>
      </c>
      <c r="K555" t="s">
        <v>16</v>
      </c>
      <c r="L555" t="s">
        <v>89</v>
      </c>
      <c r="M555">
        <v>6.4351971428571429E-3</v>
      </c>
    </row>
    <row r="556" spans="1:13" x14ac:dyDescent="0.25">
      <c r="A556">
        <v>3</v>
      </c>
      <c r="B556">
        <v>32</v>
      </c>
      <c r="C556">
        <v>4</v>
      </c>
      <c r="D556">
        <v>1</v>
      </c>
      <c r="E556" t="s">
        <v>200</v>
      </c>
      <c r="F556">
        <v>2024</v>
      </c>
      <c r="G556" t="s">
        <v>25</v>
      </c>
      <c r="H556" t="s">
        <v>28</v>
      </c>
      <c r="I556" t="s">
        <v>10</v>
      </c>
      <c r="J556" t="s">
        <v>45</v>
      </c>
      <c r="K556" t="s">
        <v>16</v>
      </c>
      <c r="L556" t="s">
        <v>90</v>
      </c>
      <c r="M556">
        <v>7.6707098197999993E-2</v>
      </c>
    </row>
    <row r="557" spans="1:13" x14ac:dyDescent="0.25">
      <c r="A557">
        <v>3</v>
      </c>
      <c r="B557">
        <v>32</v>
      </c>
      <c r="C557">
        <v>4</v>
      </c>
      <c r="D557">
        <v>1</v>
      </c>
      <c r="E557" t="s">
        <v>201</v>
      </c>
      <c r="F557">
        <v>2024</v>
      </c>
      <c r="G557" t="s">
        <v>25</v>
      </c>
      <c r="H557" t="s">
        <v>28</v>
      </c>
      <c r="I557" t="s">
        <v>10</v>
      </c>
      <c r="J557" t="s">
        <v>45</v>
      </c>
      <c r="K557" t="s">
        <v>16</v>
      </c>
      <c r="L557" t="s">
        <v>91</v>
      </c>
      <c r="M557">
        <v>5.3733781666666668E-2</v>
      </c>
    </row>
    <row r="558" spans="1:13" x14ac:dyDescent="0.25">
      <c r="A558">
        <v>3</v>
      </c>
      <c r="B558">
        <v>32</v>
      </c>
      <c r="C558">
        <v>4</v>
      </c>
      <c r="D558">
        <v>1</v>
      </c>
      <c r="E558" t="s">
        <v>202</v>
      </c>
      <c r="F558">
        <v>2024</v>
      </c>
      <c r="G558" t="s">
        <v>25</v>
      </c>
      <c r="H558" t="s">
        <v>28</v>
      </c>
      <c r="I558" t="s">
        <v>10</v>
      </c>
      <c r="J558" t="s">
        <v>45</v>
      </c>
      <c r="K558" t="s">
        <v>16</v>
      </c>
      <c r="L558" t="s">
        <v>92</v>
      </c>
      <c r="M558">
        <v>16.869512830439994</v>
      </c>
    </row>
    <row r="559" spans="1:13" x14ac:dyDescent="0.25">
      <c r="A559">
        <v>3</v>
      </c>
      <c r="B559">
        <v>32</v>
      </c>
      <c r="C559">
        <v>4</v>
      </c>
      <c r="D559">
        <v>1</v>
      </c>
      <c r="E559" t="s">
        <v>220</v>
      </c>
      <c r="F559">
        <v>2024</v>
      </c>
      <c r="G559" t="s">
        <v>25</v>
      </c>
      <c r="H559" t="s">
        <v>28</v>
      </c>
      <c r="I559" t="s">
        <v>10</v>
      </c>
      <c r="J559" t="s">
        <v>45</v>
      </c>
      <c r="K559" t="s">
        <v>24</v>
      </c>
      <c r="L559" t="s">
        <v>112</v>
      </c>
      <c r="M559">
        <v>4.1231925905155</v>
      </c>
    </row>
    <row r="560" spans="1:13" x14ac:dyDescent="0.25">
      <c r="A560">
        <v>3</v>
      </c>
      <c r="B560">
        <v>32</v>
      </c>
      <c r="C560">
        <v>4</v>
      </c>
      <c r="D560">
        <v>1</v>
      </c>
      <c r="E560" t="s">
        <v>203</v>
      </c>
      <c r="F560">
        <v>2024</v>
      </c>
      <c r="G560" t="s">
        <v>25</v>
      </c>
      <c r="H560" t="s">
        <v>28</v>
      </c>
      <c r="I560" t="s">
        <v>10</v>
      </c>
      <c r="J560" t="s">
        <v>46</v>
      </c>
      <c r="K560" t="s">
        <v>11</v>
      </c>
      <c r="L560" t="s">
        <v>93</v>
      </c>
      <c r="M560">
        <v>0.34213241840203323</v>
      </c>
    </row>
    <row r="561" spans="1:13" x14ac:dyDescent="0.25">
      <c r="A561">
        <v>3</v>
      </c>
      <c r="B561">
        <v>32</v>
      </c>
      <c r="C561">
        <v>4</v>
      </c>
      <c r="D561">
        <v>1</v>
      </c>
      <c r="E561" t="s">
        <v>204</v>
      </c>
      <c r="F561">
        <v>2024</v>
      </c>
      <c r="G561" t="s">
        <v>25</v>
      </c>
      <c r="H561" t="s">
        <v>28</v>
      </c>
      <c r="I561" t="s">
        <v>10</v>
      </c>
      <c r="J561" t="s">
        <v>46</v>
      </c>
      <c r="K561" t="s">
        <v>233</v>
      </c>
      <c r="L561" t="s">
        <v>94</v>
      </c>
      <c r="M561">
        <v>0.25223367867353269</v>
      </c>
    </row>
    <row r="562" spans="1:13" x14ac:dyDescent="0.25">
      <c r="A562">
        <v>3</v>
      </c>
      <c r="B562">
        <v>32</v>
      </c>
      <c r="C562">
        <v>4</v>
      </c>
      <c r="D562">
        <v>1</v>
      </c>
      <c r="E562" t="s">
        <v>205</v>
      </c>
      <c r="F562">
        <v>2024</v>
      </c>
      <c r="G562" t="s">
        <v>25</v>
      </c>
      <c r="H562" t="s">
        <v>28</v>
      </c>
      <c r="I562" t="s">
        <v>10</v>
      </c>
      <c r="J562" t="s">
        <v>46</v>
      </c>
      <c r="K562" t="s">
        <v>17</v>
      </c>
      <c r="L562" t="s">
        <v>95</v>
      </c>
      <c r="M562">
        <v>52.815836516706106</v>
      </c>
    </row>
    <row r="563" spans="1:13" x14ac:dyDescent="0.25">
      <c r="A563">
        <v>3</v>
      </c>
      <c r="B563">
        <v>32</v>
      </c>
      <c r="C563">
        <v>4</v>
      </c>
      <c r="D563">
        <v>1</v>
      </c>
      <c r="E563" t="s">
        <v>206</v>
      </c>
      <c r="F563">
        <v>2024</v>
      </c>
      <c r="G563" t="s">
        <v>25</v>
      </c>
      <c r="H563" t="s">
        <v>28</v>
      </c>
      <c r="I563" t="s">
        <v>10</v>
      </c>
      <c r="J563" t="s">
        <v>46</v>
      </c>
      <c r="K563" t="s">
        <v>17</v>
      </c>
      <c r="L563" t="s">
        <v>96</v>
      </c>
      <c r="M563">
        <v>8.0018399999999996E-3</v>
      </c>
    </row>
    <row r="564" spans="1:13" x14ac:dyDescent="0.25">
      <c r="A564">
        <v>3</v>
      </c>
      <c r="B564">
        <v>32</v>
      </c>
      <c r="C564">
        <v>4</v>
      </c>
      <c r="D564">
        <v>1</v>
      </c>
      <c r="E564" t="s">
        <v>207</v>
      </c>
      <c r="F564">
        <v>2024</v>
      </c>
      <c r="G564" t="s">
        <v>25</v>
      </c>
      <c r="H564" t="s">
        <v>28</v>
      </c>
      <c r="I564" t="s">
        <v>10</v>
      </c>
      <c r="J564" t="s">
        <v>46</v>
      </c>
      <c r="K564" t="s">
        <v>17</v>
      </c>
      <c r="L564" t="s">
        <v>97</v>
      </c>
      <c r="M564">
        <v>1.0124090194232898</v>
      </c>
    </row>
    <row r="565" spans="1:13" x14ac:dyDescent="0.25">
      <c r="A565">
        <v>3</v>
      </c>
      <c r="B565">
        <v>32</v>
      </c>
      <c r="C565">
        <v>4</v>
      </c>
      <c r="D565">
        <v>1</v>
      </c>
      <c r="E565" t="s">
        <v>210</v>
      </c>
      <c r="F565">
        <v>2024</v>
      </c>
      <c r="G565" t="s">
        <v>25</v>
      </c>
      <c r="H565" t="s">
        <v>28</v>
      </c>
      <c r="I565" t="s">
        <v>10</v>
      </c>
      <c r="J565" t="s">
        <v>46</v>
      </c>
      <c r="K565" t="s">
        <v>18</v>
      </c>
      <c r="L565" t="s">
        <v>101</v>
      </c>
      <c r="M565">
        <v>0.96440595136000007</v>
      </c>
    </row>
    <row r="566" spans="1:13" x14ac:dyDescent="0.25">
      <c r="A566">
        <v>3</v>
      </c>
      <c r="B566">
        <v>32</v>
      </c>
      <c r="C566">
        <v>4</v>
      </c>
      <c r="D566">
        <v>1</v>
      </c>
      <c r="E566" t="s">
        <v>211</v>
      </c>
      <c r="F566">
        <v>2024</v>
      </c>
      <c r="G566" t="s">
        <v>25</v>
      </c>
      <c r="H566" t="s">
        <v>28</v>
      </c>
      <c r="I566" t="s">
        <v>10</v>
      </c>
      <c r="J566" t="s">
        <v>46</v>
      </c>
      <c r="K566" t="s">
        <v>18</v>
      </c>
      <c r="L566" t="s">
        <v>102</v>
      </c>
      <c r="M566">
        <v>0.10399755545714286</v>
      </c>
    </row>
    <row r="567" spans="1:13" x14ac:dyDescent="0.25">
      <c r="A567">
        <v>3</v>
      </c>
      <c r="B567">
        <v>32</v>
      </c>
      <c r="C567">
        <v>4</v>
      </c>
      <c r="D567">
        <v>1</v>
      </c>
      <c r="E567" t="s">
        <v>212</v>
      </c>
      <c r="F567">
        <v>2024</v>
      </c>
      <c r="G567" t="s">
        <v>25</v>
      </c>
      <c r="H567" t="s">
        <v>28</v>
      </c>
      <c r="I567" t="s">
        <v>10</v>
      </c>
      <c r="J567" t="s">
        <v>46</v>
      </c>
      <c r="K567" t="s">
        <v>18</v>
      </c>
      <c r="L567" t="s">
        <v>103</v>
      </c>
      <c r="M567">
        <v>0.15367924990932</v>
      </c>
    </row>
    <row r="568" spans="1:13" x14ac:dyDescent="0.25">
      <c r="A568">
        <v>3</v>
      </c>
      <c r="B568">
        <v>32</v>
      </c>
      <c r="C568">
        <v>4</v>
      </c>
      <c r="D568">
        <v>1</v>
      </c>
      <c r="E568" t="s">
        <v>213</v>
      </c>
      <c r="F568">
        <v>2024</v>
      </c>
      <c r="G568" t="s">
        <v>25</v>
      </c>
      <c r="H568" t="s">
        <v>28</v>
      </c>
      <c r="I568" t="s">
        <v>10</v>
      </c>
      <c r="J568" t="s">
        <v>46</v>
      </c>
      <c r="K568" t="s">
        <v>18</v>
      </c>
      <c r="L568" t="s">
        <v>104</v>
      </c>
      <c r="M568">
        <v>0.10933626666666667</v>
      </c>
    </row>
    <row r="569" spans="1:13" x14ac:dyDescent="0.25">
      <c r="A569">
        <v>3</v>
      </c>
      <c r="B569">
        <v>32</v>
      </c>
      <c r="C569">
        <v>4</v>
      </c>
      <c r="D569">
        <v>1</v>
      </c>
      <c r="E569" t="s">
        <v>214</v>
      </c>
      <c r="F569">
        <v>2024</v>
      </c>
      <c r="G569" t="s">
        <v>25</v>
      </c>
      <c r="H569" t="s">
        <v>28</v>
      </c>
      <c r="I569" t="s">
        <v>10</v>
      </c>
      <c r="J569" t="s">
        <v>46</v>
      </c>
      <c r="K569" t="s">
        <v>18</v>
      </c>
      <c r="L569" t="s">
        <v>111</v>
      </c>
      <c r="M569">
        <v>4.0000000000000001E-3</v>
      </c>
    </row>
    <row r="570" spans="1:13" x14ac:dyDescent="0.25">
      <c r="A570">
        <v>3</v>
      </c>
      <c r="B570">
        <v>32</v>
      </c>
      <c r="C570">
        <v>4</v>
      </c>
      <c r="D570">
        <v>1</v>
      </c>
      <c r="E570" t="s">
        <v>215</v>
      </c>
      <c r="F570">
        <v>2024</v>
      </c>
      <c r="G570" t="s">
        <v>25</v>
      </c>
      <c r="H570" t="s">
        <v>28</v>
      </c>
      <c r="I570" t="s">
        <v>10</v>
      </c>
      <c r="J570" t="s">
        <v>46</v>
      </c>
      <c r="K570" t="s">
        <v>19</v>
      </c>
      <c r="L570" t="s">
        <v>106</v>
      </c>
      <c r="M570">
        <v>3.2966643537583811</v>
      </c>
    </row>
    <row r="571" spans="1:13" x14ac:dyDescent="0.25">
      <c r="A571">
        <v>3</v>
      </c>
      <c r="B571">
        <v>32</v>
      </c>
      <c r="C571">
        <v>4</v>
      </c>
      <c r="D571">
        <v>1</v>
      </c>
      <c r="E571" t="s">
        <v>216</v>
      </c>
      <c r="F571">
        <v>2024</v>
      </c>
      <c r="G571" t="s">
        <v>25</v>
      </c>
      <c r="H571" t="s">
        <v>28</v>
      </c>
      <c r="I571" t="s">
        <v>10</v>
      </c>
      <c r="J571" t="s">
        <v>46</v>
      </c>
      <c r="K571" t="s">
        <v>19</v>
      </c>
      <c r="L571" t="s">
        <v>107</v>
      </c>
      <c r="M571">
        <v>26.434552338985601</v>
      </c>
    </row>
    <row r="572" spans="1:13" x14ac:dyDescent="0.25">
      <c r="A572">
        <v>3</v>
      </c>
      <c r="B572">
        <v>32</v>
      </c>
      <c r="C572">
        <v>4</v>
      </c>
      <c r="D572">
        <v>1</v>
      </c>
      <c r="E572" t="s">
        <v>217</v>
      </c>
      <c r="F572">
        <v>2024</v>
      </c>
      <c r="G572" t="s">
        <v>25</v>
      </c>
      <c r="H572" t="s">
        <v>28</v>
      </c>
      <c r="I572" t="s">
        <v>10</v>
      </c>
      <c r="J572" t="s">
        <v>46</v>
      </c>
      <c r="K572" t="s">
        <v>19</v>
      </c>
      <c r="L572" t="s">
        <v>108</v>
      </c>
      <c r="M572">
        <v>0.24242180384033665</v>
      </c>
    </row>
    <row r="573" spans="1:13" x14ac:dyDescent="0.25">
      <c r="A573">
        <v>3</v>
      </c>
      <c r="B573">
        <v>32</v>
      </c>
      <c r="C573">
        <v>4</v>
      </c>
      <c r="D573">
        <v>1</v>
      </c>
      <c r="E573" t="s">
        <v>218</v>
      </c>
      <c r="F573">
        <v>2024</v>
      </c>
      <c r="G573" t="s">
        <v>25</v>
      </c>
      <c r="H573" t="s">
        <v>28</v>
      </c>
      <c r="I573" t="s">
        <v>10</v>
      </c>
      <c r="J573" t="s">
        <v>46</v>
      </c>
      <c r="K573" t="s">
        <v>19</v>
      </c>
      <c r="L573" t="s">
        <v>109</v>
      </c>
      <c r="M573">
        <v>0.34112315353535355</v>
      </c>
    </row>
    <row r="574" spans="1:13" x14ac:dyDescent="0.25">
      <c r="A574">
        <v>3</v>
      </c>
      <c r="B574">
        <v>102</v>
      </c>
      <c r="C574">
        <v>5</v>
      </c>
      <c r="D574">
        <v>0</v>
      </c>
      <c r="E574" t="s">
        <v>199</v>
      </c>
      <c r="F574">
        <v>2024</v>
      </c>
      <c r="G574" t="s">
        <v>25</v>
      </c>
      <c r="H574" t="s">
        <v>40</v>
      </c>
      <c r="I574" t="s">
        <v>12</v>
      </c>
      <c r="J574" t="s">
        <v>45</v>
      </c>
      <c r="K574" t="s">
        <v>16</v>
      </c>
      <c r="L574" t="s">
        <v>89</v>
      </c>
      <c r="M574">
        <v>1.296E-5</v>
      </c>
    </row>
    <row r="575" spans="1:13" x14ac:dyDescent="0.25">
      <c r="A575">
        <v>3</v>
      </c>
      <c r="B575">
        <v>102</v>
      </c>
      <c r="C575">
        <v>5</v>
      </c>
      <c r="D575">
        <v>0</v>
      </c>
      <c r="E575" t="s">
        <v>205</v>
      </c>
      <c r="F575">
        <v>2024</v>
      </c>
      <c r="G575" t="s">
        <v>25</v>
      </c>
      <c r="H575" t="s">
        <v>40</v>
      </c>
      <c r="I575" t="s">
        <v>12</v>
      </c>
      <c r="J575" t="s">
        <v>46</v>
      </c>
      <c r="K575" t="s">
        <v>17</v>
      </c>
      <c r="L575" t="s">
        <v>95</v>
      </c>
      <c r="M575">
        <v>2.2446685799999999E-3</v>
      </c>
    </row>
    <row r="576" spans="1:13" x14ac:dyDescent="0.25">
      <c r="A576">
        <v>3</v>
      </c>
      <c r="B576">
        <v>102</v>
      </c>
      <c r="C576">
        <v>5</v>
      </c>
      <c r="D576">
        <v>0</v>
      </c>
      <c r="E576" t="s">
        <v>215</v>
      </c>
      <c r="F576">
        <v>2024</v>
      </c>
      <c r="G576" t="s">
        <v>25</v>
      </c>
      <c r="H576" t="s">
        <v>40</v>
      </c>
      <c r="I576" t="s">
        <v>12</v>
      </c>
      <c r="J576" t="s">
        <v>46</v>
      </c>
      <c r="K576" t="s">
        <v>19</v>
      </c>
      <c r="L576" t="s">
        <v>106</v>
      </c>
      <c r="M576">
        <v>2.7820248000000004E-3</v>
      </c>
    </row>
    <row r="577" spans="1:13" x14ac:dyDescent="0.25">
      <c r="A577">
        <v>3</v>
      </c>
      <c r="B577">
        <v>43</v>
      </c>
      <c r="C577">
        <v>6</v>
      </c>
      <c r="D577">
        <v>0</v>
      </c>
      <c r="E577" t="s">
        <v>180</v>
      </c>
      <c r="F577">
        <v>2024</v>
      </c>
      <c r="G577" t="s">
        <v>25</v>
      </c>
      <c r="H577" t="s">
        <v>30</v>
      </c>
      <c r="I577" t="s">
        <v>12</v>
      </c>
      <c r="J577" t="s">
        <v>44</v>
      </c>
      <c r="K577" t="s">
        <v>229</v>
      </c>
      <c r="L577" t="s">
        <v>70</v>
      </c>
      <c r="M577">
        <v>1.3532100930000002E-3</v>
      </c>
    </row>
    <row r="578" spans="1:13" x14ac:dyDescent="0.25">
      <c r="A578">
        <v>3</v>
      </c>
      <c r="B578">
        <v>43</v>
      </c>
      <c r="C578">
        <v>6</v>
      </c>
      <c r="D578">
        <v>0</v>
      </c>
      <c r="E578" t="s">
        <v>181</v>
      </c>
      <c r="F578">
        <v>2024</v>
      </c>
      <c r="G578" t="s">
        <v>25</v>
      </c>
      <c r="H578" t="s">
        <v>30</v>
      </c>
      <c r="I578" t="s">
        <v>12</v>
      </c>
      <c r="J578" t="s">
        <v>44</v>
      </c>
      <c r="K578" t="s">
        <v>230</v>
      </c>
      <c r="L578" t="s">
        <v>71</v>
      </c>
      <c r="M578">
        <v>1.0363055430000002E-4</v>
      </c>
    </row>
    <row r="579" spans="1:13" x14ac:dyDescent="0.25">
      <c r="A579">
        <v>3</v>
      </c>
      <c r="B579">
        <v>43</v>
      </c>
      <c r="C579">
        <v>6</v>
      </c>
      <c r="D579">
        <v>0</v>
      </c>
      <c r="E579" t="s">
        <v>182</v>
      </c>
      <c r="F579">
        <v>2024</v>
      </c>
      <c r="G579" t="s">
        <v>25</v>
      </c>
      <c r="H579" t="s">
        <v>30</v>
      </c>
      <c r="I579" t="s">
        <v>12</v>
      </c>
      <c r="J579" t="s">
        <v>44</v>
      </c>
      <c r="K579" t="s">
        <v>14</v>
      </c>
      <c r="L579" t="s">
        <v>72</v>
      </c>
      <c r="M579">
        <v>1.2253142370000002E-4</v>
      </c>
    </row>
    <row r="580" spans="1:13" x14ac:dyDescent="0.25">
      <c r="A580">
        <v>3</v>
      </c>
      <c r="B580">
        <v>43</v>
      </c>
      <c r="C580">
        <v>6</v>
      </c>
      <c r="D580">
        <v>0</v>
      </c>
      <c r="E580" t="s">
        <v>183</v>
      </c>
      <c r="F580">
        <v>2024</v>
      </c>
      <c r="G580" t="s">
        <v>25</v>
      </c>
      <c r="H580" t="s">
        <v>30</v>
      </c>
      <c r="I580" t="s">
        <v>12</v>
      </c>
      <c r="J580" t="s">
        <v>44</v>
      </c>
      <c r="K580" t="s">
        <v>14</v>
      </c>
      <c r="L580" t="s">
        <v>73</v>
      </c>
      <c r="M580">
        <v>5.695547058823529E-4</v>
      </c>
    </row>
    <row r="581" spans="1:13" x14ac:dyDescent="0.25">
      <c r="A581">
        <v>3</v>
      </c>
      <c r="B581">
        <v>43</v>
      </c>
      <c r="C581">
        <v>6</v>
      </c>
      <c r="D581">
        <v>0</v>
      </c>
      <c r="E581" t="s">
        <v>184</v>
      </c>
      <c r="F581">
        <v>2024</v>
      </c>
      <c r="G581" t="s">
        <v>25</v>
      </c>
      <c r="H581" t="s">
        <v>30</v>
      </c>
      <c r="I581" t="s">
        <v>12</v>
      </c>
      <c r="J581" t="s">
        <v>44</v>
      </c>
      <c r="K581" t="s">
        <v>14</v>
      </c>
      <c r="L581" t="s">
        <v>74</v>
      </c>
      <c r="M581">
        <v>1.85626E-3</v>
      </c>
    </row>
    <row r="582" spans="1:13" x14ac:dyDescent="0.25">
      <c r="A582">
        <v>3</v>
      </c>
      <c r="B582">
        <v>43</v>
      </c>
      <c r="C582">
        <v>6</v>
      </c>
      <c r="D582">
        <v>0</v>
      </c>
      <c r="E582" t="s">
        <v>185</v>
      </c>
      <c r="F582">
        <v>2024</v>
      </c>
      <c r="G582" t="s">
        <v>25</v>
      </c>
      <c r="H582" t="s">
        <v>30</v>
      </c>
      <c r="I582" t="s">
        <v>12</v>
      </c>
      <c r="J582" t="s">
        <v>44</v>
      </c>
      <c r="K582" t="s">
        <v>231</v>
      </c>
      <c r="L582" t="s">
        <v>75</v>
      </c>
      <c r="M582">
        <v>9.9600000000000001E-3</v>
      </c>
    </row>
    <row r="583" spans="1:13" x14ac:dyDescent="0.25">
      <c r="A583">
        <v>3</v>
      </c>
      <c r="B583">
        <v>43</v>
      </c>
      <c r="C583">
        <v>6</v>
      </c>
      <c r="D583">
        <v>0</v>
      </c>
      <c r="E583" t="s">
        <v>186</v>
      </c>
      <c r="F583">
        <v>2024</v>
      </c>
      <c r="G583" t="s">
        <v>25</v>
      </c>
      <c r="H583" t="s">
        <v>30</v>
      </c>
      <c r="I583" t="s">
        <v>12</v>
      </c>
      <c r="J583" t="s">
        <v>45</v>
      </c>
      <c r="K583" t="s">
        <v>11</v>
      </c>
      <c r="L583" t="s">
        <v>76</v>
      </c>
      <c r="M583">
        <v>1.6849518966E-5</v>
      </c>
    </row>
    <row r="584" spans="1:13" x14ac:dyDescent="0.25">
      <c r="A584">
        <v>3</v>
      </c>
      <c r="B584">
        <v>43</v>
      </c>
      <c r="C584">
        <v>6</v>
      </c>
      <c r="D584">
        <v>0</v>
      </c>
      <c r="E584" t="s">
        <v>190</v>
      </c>
      <c r="F584">
        <v>2024</v>
      </c>
      <c r="G584" t="s">
        <v>25</v>
      </c>
      <c r="H584" t="s">
        <v>30</v>
      </c>
      <c r="I584" t="s">
        <v>12</v>
      </c>
      <c r="J584" t="s">
        <v>45</v>
      </c>
      <c r="K584" t="s">
        <v>11</v>
      </c>
      <c r="L584" t="s">
        <v>80</v>
      </c>
      <c r="M584">
        <v>2.761365E-2</v>
      </c>
    </row>
    <row r="585" spans="1:13" x14ac:dyDescent="0.25">
      <c r="A585">
        <v>3</v>
      </c>
      <c r="B585">
        <v>43</v>
      </c>
      <c r="C585">
        <v>6</v>
      </c>
      <c r="D585">
        <v>0</v>
      </c>
      <c r="E585" t="s">
        <v>195</v>
      </c>
      <c r="F585">
        <v>2024</v>
      </c>
      <c r="G585" t="s">
        <v>25</v>
      </c>
      <c r="H585" t="s">
        <v>30</v>
      </c>
      <c r="I585" t="s">
        <v>12</v>
      </c>
      <c r="J585" t="s">
        <v>45</v>
      </c>
      <c r="K585" t="s">
        <v>13</v>
      </c>
      <c r="L585" t="s">
        <v>85</v>
      </c>
      <c r="M585">
        <v>1.077786E-2</v>
      </c>
    </row>
    <row r="586" spans="1:13" x14ac:dyDescent="0.25">
      <c r="A586">
        <v>3</v>
      </c>
      <c r="B586">
        <v>43</v>
      </c>
      <c r="C586">
        <v>6</v>
      </c>
      <c r="D586">
        <v>0</v>
      </c>
      <c r="E586" t="s">
        <v>197</v>
      </c>
      <c r="F586">
        <v>2024</v>
      </c>
      <c r="G586" t="s">
        <v>25</v>
      </c>
      <c r="H586" t="s">
        <v>30</v>
      </c>
      <c r="I586" t="s">
        <v>12</v>
      </c>
      <c r="J586" t="s">
        <v>45</v>
      </c>
      <c r="K586" t="s">
        <v>15</v>
      </c>
      <c r="L586" t="s">
        <v>87</v>
      </c>
      <c r="M586">
        <v>3.2329353685440002E-2</v>
      </c>
    </row>
    <row r="587" spans="1:13" x14ac:dyDescent="0.25">
      <c r="A587">
        <v>3</v>
      </c>
      <c r="B587">
        <v>43</v>
      </c>
      <c r="C587">
        <v>6</v>
      </c>
      <c r="D587">
        <v>0</v>
      </c>
      <c r="E587" t="s">
        <v>198</v>
      </c>
      <c r="F587">
        <v>2024</v>
      </c>
      <c r="G587" t="s">
        <v>25</v>
      </c>
      <c r="H587" t="s">
        <v>30</v>
      </c>
      <c r="I587" t="s">
        <v>12</v>
      </c>
      <c r="J587" t="s">
        <v>45</v>
      </c>
      <c r="K587" t="s">
        <v>16</v>
      </c>
      <c r="L587" t="s">
        <v>88</v>
      </c>
      <c r="M587">
        <v>1.5254999999999999E-4</v>
      </c>
    </row>
    <row r="588" spans="1:13" x14ac:dyDescent="0.25">
      <c r="A588">
        <v>3</v>
      </c>
      <c r="B588">
        <v>43</v>
      </c>
      <c r="C588">
        <v>6</v>
      </c>
      <c r="D588">
        <v>0</v>
      </c>
      <c r="E588" t="s">
        <v>199</v>
      </c>
      <c r="F588">
        <v>2024</v>
      </c>
      <c r="G588" t="s">
        <v>25</v>
      </c>
      <c r="H588" t="s">
        <v>30</v>
      </c>
      <c r="I588" t="s">
        <v>12</v>
      </c>
      <c r="J588" t="s">
        <v>45</v>
      </c>
      <c r="K588" t="s">
        <v>16</v>
      </c>
      <c r="L588" t="s">
        <v>89</v>
      </c>
      <c r="M588">
        <v>1.0328E-4</v>
      </c>
    </row>
    <row r="589" spans="1:13" x14ac:dyDescent="0.25">
      <c r="A589">
        <v>3</v>
      </c>
      <c r="B589">
        <v>43</v>
      </c>
      <c r="C589">
        <v>6</v>
      </c>
      <c r="D589">
        <v>0</v>
      </c>
      <c r="E589" t="s">
        <v>201</v>
      </c>
      <c r="F589">
        <v>2024</v>
      </c>
      <c r="G589" t="s">
        <v>25</v>
      </c>
      <c r="H589" t="s">
        <v>30</v>
      </c>
      <c r="I589" t="s">
        <v>12</v>
      </c>
      <c r="J589" t="s">
        <v>45</v>
      </c>
      <c r="K589" t="s">
        <v>16</v>
      </c>
      <c r="L589" t="s">
        <v>91</v>
      </c>
      <c r="M589">
        <v>1.3790675000000001E-2</v>
      </c>
    </row>
    <row r="590" spans="1:13" x14ac:dyDescent="0.25">
      <c r="A590">
        <v>3</v>
      </c>
      <c r="B590">
        <v>43</v>
      </c>
      <c r="C590">
        <v>6</v>
      </c>
      <c r="D590">
        <v>0</v>
      </c>
      <c r="E590" t="s">
        <v>202</v>
      </c>
      <c r="F590">
        <v>2024</v>
      </c>
      <c r="G590" t="s">
        <v>25</v>
      </c>
      <c r="H590" t="s">
        <v>30</v>
      </c>
      <c r="I590" t="s">
        <v>12</v>
      </c>
      <c r="J590" t="s">
        <v>45</v>
      </c>
      <c r="K590" t="s">
        <v>16</v>
      </c>
      <c r="L590" t="s">
        <v>92</v>
      </c>
      <c r="M590">
        <v>0.18546418056074765</v>
      </c>
    </row>
    <row r="591" spans="1:13" x14ac:dyDescent="0.25">
      <c r="A591">
        <v>3</v>
      </c>
      <c r="B591">
        <v>43</v>
      </c>
      <c r="C591">
        <v>6</v>
      </c>
      <c r="D591">
        <v>0</v>
      </c>
      <c r="E591" t="s">
        <v>220</v>
      </c>
      <c r="F591">
        <v>2024</v>
      </c>
      <c r="G591" t="s">
        <v>25</v>
      </c>
      <c r="H591" t="s">
        <v>30</v>
      </c>
      <c r="I591" t="s">
        <v>12</v>
      </c>
      <c r="J591" t="s">
        <v>45</v>
      </c>
      <c r="K591" t="s">
        <v>24</v>
      </c>
      <c r="L591" t="s">
        <v>112</v>
      </c>
      <c r="M591">
        <v>0.151463769</v>
      </c>
    </row>
    <row r="592" spans="1:13" x14ac:dyDescent="0.25">
      <c r="A592">
        <v>3</v>
      </c>
      <c r="B592">
        <v>43</v>
      </c>
      <c r="C592">
        <v>6</v>
      </c>
      <c r="D592">
        <v>0</v>
      </c>
      <c r="E592" t="s">
        <v>203</v>
      </c>
      <c r="F592">
        <v>2024</v>
      </c>
      <c r="G592" t="s">
        <v>25</v>
      </c>
      <c r="H592" t="s">
        <v>30</v>
      </c>
      <c r="I592" t="s">
        <v>12</v>
      </c>
      <c r="J592" t="s">
        <v>46</v>
      </c>
      <c r="K592" t="s">
        <v>11</v>
      </c>
      <c r="L592" t="s">
        <v>93</v>
      </c>
      <c r="M592">
        <v>1.98237136128E-3</v>
      </c>
    </row>
    <row r="593" spans="1:13" x14ac:dyDescent="0.25">
      <c r="A593">
        <v>3</v>
      </c>
      <c r="B593">
        <v>43</v>
      </c>
      <c r="C593">
        <v>6</v>
      </c>
      <c r="D593">
        <v>0</v>
      </c>
      <c r="E593" t="s">
        <v>204</v>
      </c>
      <c r="F593">
        <v>2024</v>
      </c>
      <c r="G593" t="s">
        <v>25</v>
      </c>
      <c r="H593" t="s">
        <v>30</v>
      </c>
      <c r="I593" t="s">
        <v>12</v>
      </c>
      <c r="J593" t="s">
        <v>46</v>
      </c>
      <c r="K593" t="s">
        <v>233</v>
      </c>
      <c r="L593" t="s">
        <v>94</v>
      </c>
      <c r="M593">
        <v>1.371241868E-2</v>
      </c>
    </row>
    <row r="594" spans="1:13" x14ac:dyDescent="0.25">
      <c r="A594">
        <v>3</v>
      </c>
      <c r="B594">
        <v>43</v>
      </c>
      <c r="C594">
        <v>6</v>
      </c>
      <c r="D594">
        <v>0</v>
      </c>
      <c r="E594" t="s">
        <v>205</v>
      </c>
      <c r="F594">
        <v>2024</v>
      </c>
      <c r="G594" t="s">
        <v>25</v>
      </c>
      <c r="H594" t="s">
        <v>30</v>
      </c>
      <c r="I594" t="s">
        <v>12</v>
      </c>
      <c r="J594" t="s">
        <v>46</v>
      </c>
      <c r="K594" t="s">
        <v>17</v>
      </c>
      <c r="L594" t="s">
        <v>95</v>
      </c>
      <c r="M594">
        <v>1.1420729577240367</v>
      </c>
    </row>
    <row r="595" spans="1:13" x14ac:dyDescent="0.25">
      <c r="A595">
        <v>3</v>
      </c>
      <c r="B595">
        <v>43</v>
      </c>
      <c r="C595">
        <v>6</v>
      </c>
      <c r="D595">
        <v>0</v>
      </c>
      <c r="E595" t="s">
        <v>206</v>
      </c>
      <c r="F595">
        <v>2024</v>
      </c>
      <c r="G595" t="s">
        <v>25</v>
      </c>
      <c r="H595" t="s">
        <v>30</v>
      </c>
      <c r="I595" t="s">
        <v>12</v>
      </c>
      <c r="J595" t="s">
        <v>46</v>
      </c>
      <c r="K595" t="s">
        <v>17</v>
      </c>
      <c r="L595" t="s">
        <v>96</v>
      </c>
      <c r="M595">
        <v>1.6509823929727999E-2</v>
      </c>
    </row>
    <row r="596" spans="1:13" x14ac:dyDescent="0.25">
      <c r="A596">
        <v>3</v>
      </c>
      <c r="B596">
        <v>43</v>
      </c>
      <c r="C596">
        <v>6</v>
      </c>
      <c r="D596">
        <v>0</v>
      </c>
      <c r="E596" t="s">
        <v>207</v>
      </c>
      <c r="F596">
        <v>2024</v>
      </c>
      <c r="G596" t="s">
        <v>25</v>
      </c>
      <c r="H596" t="s">
        <v>30</v>
      </c>
      <c r="I596" t="s">
        <v>12</v>
      </c>
      <c r="J596" t="s">
        <v>46</v>
      </c>
      <c r="K596" t="s">
        <v>17</v>
      </c>
      <c r="L596" t="s">
        <v>97</v>
      </c>
      <c r="M596">
        <v>1.7176069810853994E-2</v>
      </c>
    </row>
    <row r="597" spans="1:13" x14ac:dyDescent="0.25">
      <c r="A597">
        <v>3</v>
      </c>
      <c r="B597">
        <v>43</v>
      </c>
      <c r="C597">
        <v>6</v>
      </c>
      <c r="D597">
        <v>0</v>
      </c>
      <c r="E597" t="s">
        <v>208</v>
      </c>
      <c r="F597">
        <v>2024</v>
      </c>
      <c r="G597" t="s">
        <v>25</v>
      </c>
      <c r="H597" t="s">
        <v>30</v>
      </c>
      <c r="I597" t="s">
        <v>12</v>
      </c>
      <c r="J597" t="s">
        <v>46</v>
      </c>
      <c r="K597" t="s">
        <v>17</v>
      </c>
      <c r="L597" t="s">
        <v>98</v>
      </c>
      <c r="M597">
        <v>1.149934266E-5</v>
      </c>
    </row>
    <row r="598" spans="1:13" x14ac:dyDescent="0.25">
      <c r="A598">
        <v>3</v>
      </c>
      <c r="B598">
        <v>43</v>
      </c>
      <c r="C598">
        <v>6</v>
      </c>
      <c r="D598">
        <v>0</v>
      </c>
      <c r="E598" t="s">
        <v>210</v>
      </c>
      <c r="F598">
        <v>2024</v>
      </c>
      <c r="G598" t="s">
        <v>25</v>
      </c>
      <c r="H598" t="s">
        <v>30</v>
      </c>
      <c r="I598" t="s">
        <v>12</v>
      </c>
      <c r="J598" t="s">
        <v>46</v>
      </c>
      <c r="K598" t="s">
        <v>18</v>
      </c>
      <c r="L598" t="s">
        <v>101</v>
      </c>
      <c r="M598">
        <v>5.5295200000000003E-2</v>
      </c>
    </row>
    <row r="599" spans="1:13" x14ac:dyDescent="0.25">
      <c r="A599">
        <v>3</v>
      </c>
      <c r="B599">
        <v>43</v>
      </c>
      <c r="C599">
        <v>6</v>
      </c>
      <c r="D599">
        <v>0</v>
      </c>
      <c r="E599" t="s">
        <v>211</v>
      </c>
      <c r="F599">
        <v>2024</v>
      </c>
      <c r="G599" t="s">
        <v>25</v>
      </c>
      <c r="H599" t="s">
        <v>30</v>
      </c>
      <c r="I599" t="s">
        <v>12</v>
      </c>
      <c r="J599" t="s">
        <v>46</v>
      </c>
      <c r="K599" t="s">
        <v>18</v>
      </c>
      <c r="L599" t="s">
        <v>102</v>
      </c>
      <c r="M599">
        <v>7.4183413200000006E-3</v>
      </c>
    </row>
    <row r="600" spans="1:13" x14ac:dyDescent="0.25">
      <c r="A600">
        <v>3</v>
      </c>
      <c r="B600">
        <v>43</v>
      </c>
      <c r="C600">
        <v>6</v>
      </c>
      <c r="D600">
        <v>0</v>
      </c>
      <c r="E600" t="s">
        <v>212</v>
      </c>
      <c r="F600">
        <v>2024</v>
      </c>
      <c r="G600" t="s">
        <v>25</v>
      </c>
      <c r="H600" t="s">
        <v>30</v>
      </c>
      <c r="I600" t="s">
        <v>12</v>
      </c>
      <c r="J600" t="s">
        <v>46</v>
      </c>
      <c r="K600" t="s">
        <v>18</v>
      </c>
      <c r="L600" t="s">
        <v>103</v>
      </c>
      <c r="M600">
        <v>5.4230932756000006E-3</v>
      </c>
    </row>
    <row r="601" spans="1:13" x14ac:dyDescent="0.25">
      <c r="A601">
        <v>3</v>
      </c>
      <c r="B601">
        <v>43</v>
      </c>
      <c r="C601">
        <v>6</v>
      </c>
      <c r="D601">
        <v>0</v>
      </c>
      <c r="E601" t="s">
        <v>213</v>
      </c>
      <c r="F601">
        <v>2024</v>
      </c>
      <c r="G601" t="s">
        <v>25</v>
      </c>
      <c r="H601" t="s">
        <v>30</v>
      </c>
      <c r="I601" t="s">
        <v>12</v>
      </c>
      <c r="J601" t="s">
        <v>46</v>
      </c>
      <c r="K601" t="s">
        <v>18</v>
      </c>
      <c r="L601" t="s">
        <v>104</v>
      </c>
      <c r="M601">
        <v>4.2559999999999999E-4</v>
      </c>
    </row>
    <row r="602" spans="1:13" x14ac:dyDescent="0.25">
      <c r="A602">
        <v>3</v>
      </c>
      <c r="B602">
        <v>43</v>
      </c>
      <c r="C602">
        <v>6</v>
      </c>
      <c r="D602">
        <v>0</v>
      </c>
      <c r="E602" t="s">
        <v>215</v>
      </c>
      <c r="F602">
        <v>2024</v>
      </c>
      <c r="G602" t="s">
        <v>25</v>
      </c>
      <c r="H602" t="s">
        <v>30</v>
      </c>
      <c r="I602" t="s">
        <v>12</v>
      </c>
      <c r="J602" t="s">
        <v>46</v>
      </c>
      <c r="K602" t="s">
        <v>19</v>
      </c>
      <c r="L602" t="s">
        <v>106</v>
      </c>
      <c r="M602">
        <v>0.22559188911660488</v>
      </c>
    </row>
    <row r="603" spans="1:13" x14ac:dyDescent="0.25">
      <c r="A603">
        <v>3</v>
      </c>
      <c r="B603">
        <v>43</v>
      </c>
      <c r="C603">
        <v>6</v>
      </c>
      <c r="D603">
        <v>0</v>
      </c>
      <c r="E603" t="s">
        <v>216</v>
      </c>
      <c r="F603">
        <v>2024</v>
      </c>
      <c r="G603" t="s">
        <v>25</v>
      </c>
      <c r="H603" t="s">
        <v>30</v>
      </c>
      <c r="I603" t="s">
        <v>12</v>
      </c>
      <c r="J603" t="s">
        <v>46</v>
      </c>
      <c r="K603" t="s">
        <v>19</v>
      </c>
      <c r="L603" t="s">
        <v>107</v>
      </c>
      <c r="M603">
        <v>0.54284042899999996</v>
      </c>
    </row>
    <row r="604" spans="1:13" x14ac:dyDescent="0.25">
      <c r="A604">
        <v>3</v>
      </c>
      <c r="B604">
        <v>43</v>
      </c>
      <c r="C604">
        <v>6</v>
      </c>
      <c r="D604">
        <v>0</v>
      </c>
      <c r="E604" t="s">
        <v>217</v>
      </c>
      <c r="F604">
        <v>2024</v>
      </c>
      <c r="G604" t="s">
        <v>25</v>
      </c>
      <c r="H604" t="s">
        <v>30</v>
      </c>
      <c r="I604" t="s">
        <v>12</v>
      </c>
      <c r="J604" t="s">
        <v>46</v>
      </c>
      <c r="K604" t="s">
        <v>19</v>
      </c>
      <c r="L604" t="s">
        <v>108</v>
      </c>
      <c r="M604">
        <v>6.0423241526800005E-3</v>
      </c>
    </row>
    <row r="605" spans="1:13" x14ac:dyDescent="0.25">
      <c r="A605">
        <v>3</v>
      </c>
      <c r="B605">
        <v>43</v>
      </c>
      <c r="C605">
        <v>6</v>
      </c>
      <c r="D605">
        <v>0</v>
      </c>
      <c r="E605" t="s">
        <v>218</v>
      </c>
      <c r="F605">
        <v>2024</v>
      </c>
      <c r="G605" t="s">
        <v>25</v>
      </c>
      <c r="H605" t="s">
        <v>30</v>
      </c>
      <c r="I605" t="s">
        <v>12</v>
      </c>
      <c r="J605" t="s">
        <v>46</v>
      </c>
      <c r="K605" t="s">
        <v>19</v>
      </c>
      <c r="L605" t="s">
        <v>109</v>
      </c>
      <c r="M605">
        <v>5.5636840000000002E-3</v>
      </c>
    </row>
    <row r="606" spans="1:13" x14ac:dyDescent="0.25">
      <c r="A606">
        <v>5</v>
      </c>
      <c r="B606">
        <v>51</v>
      </c>
      <c r="C606">
        <v>1</v>
      </c>
      <c r="D606">
        <v>0</v>
      </c>
      <c r="E606" t="s">
        <v>183</v>
      </c>
      <c r="F606">
        <v>2024</v>
      </c>
      <c r="G606" t="s">
        <v>31</v>
      </c>
      <c r="H606" t="s">
        <v>32</v>
      </c>
      <c r="I606" t="s">
        <v>12</v>
      </c>
      <c r="J606" t="s">
        <v>44</v>
      </c>
      <c r="K606" t="s">
        <v>14</v>
      </c>
      <c r="L606" t="s">
        <v>73</v>
      </c>
      <c r="M606">
        <v>8.7515000000000006E-3</v>
      </c>
    </row>
    <row r="607" spans="1:13" x14ac:dyDescent="0.25">
      <c r="A607">
        <v>5</v>
      </c>
      <c r="B607">
        <v>51</v>
      </c>
      <c r="C607">
        <v>1</v>
      </c>
      <c r="D607">
        <v>0</v>
      </c>
      <c r="E607" t="s">
        <v>185</v>
      </c>
      <c r="F607">
        <v>2024</v>
      </c>
      <c r="G607" t="s">
        <v>31</v>
      </c>
      <c r="H607" t="s">
        <v>32</v>
      </c>
      <c r="I607" t="s">
        <v>12</v>
      </c>
      <c r="J607" t="s">
        <v>44</v>
      </c>
      <c r="K607" t="s">
        <v>231</v>
      </c>
      <c r="L607" t="s">
        <v>75</v>
      </c>
      <c r="M607">
        <v>0.1991506858</v>
      </c>
    </row>
    <row r="608" spans="1:13" x14ac:dyDescent="0.25">
      <c r="A608">
        <v>5</v>
      </c>
      <c r="B608">
        <v>51</v>
      </c>
      <c r="C608">
        <v>1</v>
      </c>
      <c r="D608">
        <v>0</v>
      </c>
      <c r="E608" t="s">
        <v>219</v>
      </c>
      <c r="F608">
        <v>2024</v>
      </c>
      <c r="G608" t="s">
        <v>31</v>
      </c>
      <c r="H608" t="s">
        <v>32</v>
      </c>
      <c r="I608" t="s">
        <v>12</v>
      </c>
      <c r="J608" t="s">
        <v>45</v>
      </c>
      <c r="K608" t="s">
        <v>11</v>
      </c>
      <c r="L608" t="s">
        <v>110</v>
      </c>
      <c r="M608">
        <v>1.2386275E-2</v>
      </c>
    </row>
    <row r="609" spans="1:13" x14ac:dyDescent="0.25">
      <c r="A609">
        <v>5</v>
      </c>
      <c r="B609">
        <v>51</v>
      </c>
      <c r="C609">
        <v>1</v>
      </c>
      <c r="D609">
        <v>0</v>
      </c>
      <c r="E609" t="s">
        <v>190</v>
      </c>
      <c r="F609">
        <v>2024</v>
      </c>
      <c r="G609" t="s">
        <v>31</v>
      </c>
      <c r="H609" t="s">
        <v>32</v>
      </c>
      <c r="I609" t="s">
        <v>12</v>
      </c>
      <c r="J609" t="s">
        <v>45</v>
      </c>
      <c r="K609" t="s">
        <v>11</v>
      </c>
      <c r="L609" t="s">
        <v>80</v>
      </c>
      <c r="M609">
        <v>1.7003999999999998E-2</v>
      </c>
    </row>
    <row r="610" spans="1:13" x14ac:dyDescent="0.25">
      <c r="A610">
        <v>5</v>
      </c>
      <c r="B610">
        <v>51</v>
      </c>
      <c r="C610">
        <v>1</v>
      </c>
      <c r="D610">
        <v>0</v>
      </c>
      <c r="E610" t="s">
        <v>195</v>
      </c>
      <c r="F610">
        <v>2024</v>
      </c>
      <c r="G610" t="s">
        <v>31</v>
      </c>
      <c r="H610" t="s">
        <v>32</v>
      </c>
      <c r="I610" t="s">
        <v>12</v>
      </c>
      <c r="J610" t="s">
        <v>45</v>
      </c>
      <c r="K610" t="s">
        <v>13</v>
      </c>
      <c r="L610" t="s">
        <v>85</v>
      </c>
      <c r="M610">
        <v>4.0000000000000003E-5</v>
      </c>
    </row>
    <row r="611" spans="1:13" x14ac:dyDescent="0.25">
      <c r="A611">
        <v>5</v>
      </c>
      <c r="B611">
        <v>51</v>
      </c>
      <c r="C611">
        <v>1</v>
      </c>
      <c r="D611">
        <v>0</v>
      </c>
      <c r="E611" t="s">
        <v>197</v>
      </c>
      <c r="F611">
        <v>2024</v>
      </c>
      <c r="G611" t="s">
        <v>31</v>
      </c>
      <c r="H611" t="s">
        <v>32</v>
      </c>
      <c r="I611" t="s">
        <v>12</v>
      </c>
      <c r="J611" t="s">
        <v>45</v>
      </c>
      <c r="K611" t="s">
        <v>15</v>
      </c>
      <c r="L611" t="s">
        <v>87</v>
      </c>
      <c r="M611">
        <v>8.8542251671753155E-2</v>
      </c>
    </row>
    <row r="612" spans="1:13" x14ac:dyDescent="0.25">
      <c r="A612">
        <v>5</v>
      </c>
      <c r="B612">
        <v>51</v>
      </c>
      <c r="C612">
        <v>1</v>
      </c>
      <c r="D612">
        <v>0</v>
      </c>
      <c r="E612" t="s">
        <v>200</v>
      </c>
      <c r="F612">
        <v>2024</v>
      </c>
      <c r="G612" t="s">
        <v>31</v>
      </c>
      <c r="H612" t="s">
        <v>32</v>
      </c>
      <c r="I612" t="s">
        <v>12</v>
      </c>
      <c r="J612" t="s">
        <v>45</v>
      </c>
      <c r="K612" t="s">
        <v>16</v>
      </c>
      <c r="L612" t="s">
        <v>90</v>
      </c>
      <c r="M612">
        <v>4.0441500000000009E-6</v>
      </c>
    </row>
    <row r="613" spans="1:13" x14ac:dyDescent="0.25">
      <c r="A613">
        <v>5</v>
      </c>
      <c r="B613">
        <v>51</v>
      </c>
      <c r="C613">
        <v>1</v>
      </c>
      <c r="D613">
        <v>0</v>
      </c>
      <c r="E613" t="s">
        <v>201</v>
      </c>
      <c r="F613">
        <v>2024</v>
      </c>
      <c r="G613" t="s">
        <v>31</v>
      </c>
      <c r="H613" t="s">
        <v>32</v>
      </c>
      <c r="I613" t="s">
        <v>12</v>
      </c>
      <c r="J613" t="s">
        <v>45</v>
      </c>
      <c r="K613" t="s">
        <v>16</v>
      </c>
      <c r="L613" t="s">
        <v>91</v>
      </c>
      <c r="M613">
        <v>2.0000000000000002E-5</v>
      </c>
    </row>
    <row r="614" spans="1:13" x14ac:dyDescent="0.25">
      <c r="A614">
        <v>5</v>
      </c>
      <c r="B614">
        <v>51</v>
      </c>
      <c r="C614">
        <v>1</v>
      </c>
      <c r="D614">
        <v>0</v>
      </c>
      <c r="E614" t="s">
        <v>202</v>
      </c>
      <c r="F614">
        <v>2024</v>
      </c>
      <c r="G614" t="s">
        <v>31</v>
      </c>
      <c r="H614" t="s">
        <v>32</v>
      </c>
      <c r="I614" t="s">
        <v>12</v>
      </c>
      <c r="J614" t="s">
        <v>45</v>
      </c>
      <c r="K614" t="s">
        <v>16</v>
      </c>
      <c r="L614" t="s">
        <v>92</v>
      </c>
      <c r="M614">
        <v>0.13297539999999999</v>
      </c>
    </row>
    <row r="615" spans="1:13" x14ac:dyDescent="0.25">
      <c r="A615">
        <v>5</v>
      </c>
      <c r="B615">
        <v>51</v>
      </c>
      <c r="C615">
        <v>1</v>
      </c>
      <c r="D615">
        <v>0</v>
      </c>
      <c r="E615" t="s">
        <v>220</v>
      </c>
      <c r="F615">
        <v>2024</v>
      </c>
      <c r="G615" t="s">
        <v>31</v>
      </c>
      <c r="H615" t="s">
        <v>32</v>
      </c>
      <c r="I615" t="s">
        <v>12</v>
      </c>
      <c r="J615" t="s">
        <v>45</v>
      </c>
      <c r="K615" t="s">
        <v>24</v>
      </c>
      <c r="L615" t="s">
        <v>112</v>
      </c>
      <c r="M615">
        <v>1.1943075000000001E-3</v>
      </c>
    </row>
    <row r="616" spans="1:13" x14ac:dyDescent="0.25">
      <c r="A616">
        <v>5</v>
      </c>
      <c r="B616">
        <v>51</v>
      </c>
      <c r="C616">
        <v>1</v>
      </c>
      <c r="D616">
        <v>0</v>
      </c>
      <c r="E616" t="s">
        <v>203</v>
      </c>
      <c r="F616">
        <v>2024</v>
      </c>
      <c r="G616" t="s">
        <v>31</v>
      </c>
      <c r="H616" t="s">
        <v>32</v>
      </c>
      <c r="I616" t="s">
        <v>12</v>
      </c>
      <c r="J616" t="s">
        <v>46</v>
      </c>
      <c r="K616" t="s">
        <v>11</v>
      </c>
      <c r="L616" t="s">
        <v>93</v>
      </c>
      <c r="M616">
        <v>0.15888580855970741</v>
      </c>
    </row>
    <row r="617" spans="1:13" x14ac:dyDescent="0.25">
      <c r="A617">
        <v>5</v>
      </c>
      <c r="B617">
        <v>51</v>
      </c>
      <c r="C617">
        <v>1</v>
      </c>
      <c r="D617">
        <v>0</v>
      </c>
      <c r="E617" t="s">
        <v>204</v>
      </c>
      <c r="F617">
        <v>2024</v>
      </c>
      <c r="G617" t="s">
        <v>31</v>
      </c>
      <c r="H617" t="s">
        <v>32</v>
      </c>
      <c r="I617" t="s">
        <v>12</v>
      </c>
      <c r="J617" t="s">
        <v>46</v>
      </c>
      <c r="K617" t="s">
        <v>233</v>
      </c>
      <c r="L617" t="s">
        <v>94</v>
      </c>
      <c r="M617">
        <v>1.2400700000000001E-2</v>
      </c>
    </row>
    <row r="618" spans="1:13" x14ac:dyDescent="0.25">
      <c r="A618">
        <v>5</v>
      </c>
      <c r="B618">
        <v>51</v>
      </c>
      <c r="C618">
        <v>1</v>
      </c>
      <c r="D618">
        <v>0</v>
      </c>
      <c r="E618" t="s">
        <v>205</v>
      </c>
      <c r="F618">
        <v>2024</v>
      </c>
      <c r="G618" t="s">
        <v>31</v>
      </c>
      <c r="H618" t="s">
        <v>32</v>
      </c>
      <c r="I618" t="s">
        <v>12</v>
      </c>
      <c r="J618" t="s">
        <v>46</v>
      </c>
      <c r="K618" t="s">
        <v>17</v>
      </c>
      <c r="L618" t="s">
        <v>95</v>
      </c>
      <c r="M618">
        <v>0.23098151321142854</v>
      </c>
    </row>
    <row r="619" spans="1:13" x14ac:dyDescent="0.25">
      <c r="A619">
        <v>5</v>
      </c>
      <c r="B619">
        <v>51</v>
      </c>
      <c r="C619">
        <v>1</v>
      </c>
      <c r="D619">
        <v>0</v>
      </c>
      <c r="E619" t="s">
        <v>207</v>
      </c>
      <c r="F619">
        <v>2024</v>
      </c>
      <c r="G619" t="s">
        <v>31</v>
      </c>
      <c r="H619" t="s">
        <v>32</v>
      </c>
      <c r="I619" t="s">
        <v>12</v>
      </c>
      <c r="J619" t="s">
        <v>46</v>
      </c>
      <c r="K619" t="s">
        <v>17</v>
      </c>
      <c r="L619" t="s">
        <v>97</v>
      </c>
      <c r="M619">
        <v>2.9020105907534247E-2</v>
      </c>
    </row>
    <row r="620" spans="1:13" x14ac:dyDescent="0.25">
      <c r="A620">
        <v>5</v>
      </c>
      <c r="B620">
        <v>51</v>
      </c>
      <c r="C620">
        <v>1</v>
      </c>
      <c r="D620">
        <v>0</v>
      </c>
      <c r="E620" t="s">
        <v>224</v>
      </c>
      <c r="F620">
        <v>2024</v>
      </c>
      <c r="G620" t="s">
        <v>31</v>
      </c>
      <c r="H620" t="s">
        <v>32</v>
      </c>
      <c r="I620" t="s">
        <v>12</v>
      </c>
      <c r="J620" t="s">
        <v>46</v>
      </c>
      <c r="K620" t="s">
        <v>17</v>
      </c>
      <c r="L620" t="s">
        <v>113</v>
      </c>
      <c r="M620">
        <v>4.7208876000000002E-3</v>
      </c>
    </row>
    <row r="621" spans="1:13" x14ac:dyDescent="0.25">
      <c r="A621">
        <v>5</v>
      </c>
      <c r="B621">
        <v>51</v>
      </c>
      <c r="C621">
        <v>1</v>
      </c>
      <c r="D621">
        <v>0</v>
      </c>
      <c r="E621" t="s">
        <v>225</v>
      </c>
      <c r="F621">
        <v>2024</v>
      </c>
      <c r="G621" t="s">
        <v>31</v>
      </c>
      <c r="H621" t="s">
        <v>32</v>
      </c>
      <c r="I621" t="s">
        <v>12</v>
      </c>
      <c r="J621" t="s">
        <v>46</v>
      </c>
      <c r="K621" t="s">
        <v>18</v>
      </c>
      <c r="L621" t="s">
        <v>114</v>
      </c>
      <c r="M621">
        <v>1.0521599999999999E-3</v>
      </c>
    </row>
    <row r="622" spans="1:13" x14ac:dyDescent="0.25">
      <c r="A622">
        <v>5</v>
      </c>
      <c r="B622">
        <v>51</v>
      </c>
      <c r="C622">
        <v>1</v>
      </c>
      <c r="D622">
        <v>0</v>
      </c>
      <c r="E622" t="s">
        <v>211</v>
      </c>
      <c r="F622">
        <v>2024</v>
      </c>
      <c r="G622" t="s">
        <v>31</v>
      </c>
      <c r="H622" t="s">
        <v>32</v>
      </c>
      <c r="I622" t="s">
        <v>12</v>
      </c>
      <c r="J622" t="s">
        <v>46</v>
      </c>
      <c r="K622" t="s">
        <v>18</v>
      </c>
      <c r="L622" t="s">
        <v>102</v>
      </c>
      <c r="M622">
        <v>7.5000000000000002E-6</v>
      </c>
    </row>
    <row r="623" spans="1:13" x14ac:dyDescent="0.25">
      <c r="A623">
        <v>5</v>
      </c>
      <c r="B623">
        <v>51</v>
      </c>
      <c r="C623">
        <v>1</v>
      </c>
      <c r="D623">
        <v>0</v>
      </c>
      <c r="E623" t="s">
        <v>212</v>
      </c>
      <c r="F623">
        <v>2024</v>
      </c>
      <c r="G623" t="s">
        <v>31</v>
      </c>
      <c r="H623" t="s">
        <v>32</v>
      </c>
      <c r="I623" t="s">
        <v>12</v>
      </c>
      <c r="J623" t="s">
        <v>46</v>
      </c>
      <c r="K623" t="s">
        <v>18</v>
      </c>
      <c r="L623" t="s">
        <v>103</v>
      </c>
      <c r="M623">
        <v>3.1511199999999999E-4</v>
      </c>
    </row>
    <row r="624" spans="1:13" x14ac:dyDescent="0.25">
      <c r="A624">
        <v>5</v>
      </c>
      <c r="B624">
        <v>51</v>
      </c>
      <c r="C624">
        <v>1</v>
      </c>
      <c r="D624">
        <v>0</v>
      </c>
      <c r="E624" t="s">
        <v>214</v>
      </c>
      <c r="F624">
        <v>2024</v>
      </c>
      <c r="G624" t="s">
        <v>31</v>
      </c>
      <c r="H624" t="s">
        <v>32</v>
      </c>
      <c r="I624" t="s">
        <v>12</v>
      </c>
      <c r="J624" t="s">
        <v>46</v>
      </c>
      <c r="K624" t="s">
        <v>18</v>
      </c>
      <c r="L624" t="s">
        <v>111</v>
      </c>
      <c r="M624">
        <v>6.1996000000000002E-2</v>
      </c>
    </row>
    <row r="625" spans="1:13" x14ac:dyDescent="0.25">
      <c r="A625">
        <v>5</v>
      </c>
      <c r="B625">
        <v>51</v>
      </c>
      <c r="C625">
        <v>1</v>
      </c>
      <c r="D625">
        <v>0</v>
      </c>
      <c r="E625" t="s">
        <v>216</v>
      </c>
      <c r="F625">
        <v>2024</v>
      </c>
      <c r="G625" t="s">
        <v>31</v>
      </c>
      <c r="H625" t="s">
        <v>32</v>
      </c>
      <c r="I625" t="s">
        <v>12</v>
      </c>
      <c r="J625" t="s">
        <v>46</v>
      </c>
      <c r="K625" t="s">
        <v>19</v>
      </c>
      <c r="L625" t="s">
        <v>107</v>
      </c>
      <c r="M625">
        <v>9.3816821500000008E-3</v>
      </c>
    </row>
    <row r="626" spans="1:13" x14ac:dyDescent="0.25">
      <c r="A626">
        <v>5</v>
      </c>
      <c r="B626">
        <v>51</v>
      </c>
      <c r="C626">
        <v>1</v>
      </c>
      <c r="D626">
        <v>0</v>
      </c>
      <c r="E626" t="s">
        <v>217</v>
      </c>
      <c r="F626">
        <v>2024</v>
      </c>
      <c r="G626" t="s">
        <v>31</v>
      </c>
      <c r="H626" t="s">
        <v>32</v>
      </c>
      <c r="I626" t="s">
        <v>12</v>
      </c>
      <c r="J626" t="s">
        <v>46</v>
      </c>
      <c r="K626" t="s">
        <v>19</v>
      </c>
      <c r="L626" t="s">
        <v>108</v>
      </c>
      <c r="M626">
        <v>2.2770268400000001E-4</v>
      </c>
    </row>
    <row r="627" spans="1:13" x14ac:dyDescent="0.25">
      <c r="A627">
        <v>5</v>
      </c>
      <c r="B627">
        <v>51</v>
      </c>
      <c r="C627">
        <v>1</v>
      </c>
      <c r="D627">
        <v>1</v>
      </c>
      <c r="E627" t="s">
        <v>183</v>
      </c>
      <c r="F627">
        <v>2024</v>
      </c>
      <c r="G627" t="s">
        <v>31</v>
      </c>
      <c r="H627" t="s">
        <v>32</v>
      </c>
      <c r="I627" t="s">
        <v>10</v>
      </c>
      <c r="J627" t="s">
        <v>44</v>
      </c>
      <c r="K627" t="s">
        <v>14</v>
      </c>
      <c r="L627" t="s">
        <v>73</v>
      </c>
      <c r="M627">
        <v>0.19805501169590642</v>
      </c>
    </row>
    <row r="628" spans="1:13" x14ac:dyDescent="0.25">
      <c r="A628">
        <v>5</v>
      </c>
      <c r="B628">
        <v>51</v>
      </c>
      <c r="C628">
        <v>1</v>
      </c>
      <c r="D628">
        <v>1</v>
      </c>
      <c r="E628" t="s">
        <v>185</v>
      </c>
      <c r="F628">
        <v>2024</v>
      </c>
      <c r="G628" t="s">
        <v>31</v>
      </c>
      <c r="H628" t="s">
        <v>32</v>
      </c>
      <c r="I628" t="s">
        <v>10</v>
      </c>
      <c r="J628" t="s">
        <v>44</v>
      </c>
      <c r="K628" t="s">
        <v>231</v>
      </c>
      <c r="L628" t="s">
        <v>75</v>
      </c>
      <c r="M628">
        <v>12.463485485203321</v>
      </c>
    </row>
    <row r="629" spans="1:13" x14ac:dyDescent="0.25">
      <c r="A629">
        <v>5</v>
      </c>
      <c r="B629">
        <v>51</v>
      </c>
      <c r="C629">
        <v>1</v>
      </c>
      <c r="D629">
        <v>1</v>
      </c>
      <c r="E629" t="s">
        <v>219</v>
      </c>
      <c r="F629">
        <v>2024</v>
      </c>
      <c r="G629" t="s">
        <v>31</v>
      </c>
      <c r="H629" t="s">
        <v>32</v>
      </c>
      <c r="I629" t="s">
        <v>10</v>
      </c>
      <c r="J629" t="s">
        <v>45</v>
      </c>
      <c r="K629" t="s">
        <v>11</v>
      </c>
      <c r="L629" t="s">
        <v>110</v>
      </c>
      <c r="M629">
        <v>1.42380473125</v>
      </c>
    </row>
    <row r="630" spans="1:13" x14ac:dyDescent="0.25">
      <c r="A630">
        <v>5</v>
      </c>
      <c r="B630">
        <v>51</v>
      </c>
      <c r="C630">
        <v>1</v>
      </c>
      <c r="D630">
        <v>1</v>
      </c>
      <c r="E630" t="s">
        <v>190</v>
      </c>
      <c r="F630">
        <v>2024</v>
      </c>
      <c r="G630" t="s">
        <v>31</v>
      </c>
      <c r="H630" t="s">
        <v>32</v>
      </c>
      <c r="I630" t="s">
        <v>10</v>
      </c>
      <c r="J630" t="s">
        <v>45</v>
      </c>
      <c r="K630" t="s">
        <v>11</v>
      </c>
      <c r="L630" t="s">
        <v>80</v>
      </c>
      <c r="M630">
        <v>0.52798</v>
      </c>
    </row>
    <row r="631" spans="1:13" x14ac:dyDescent="0.25">
      <c r="A631">
        <v>5</v>
      </c>
      <c r="B631">
        <v>51</v>
      </c>
      <c r="C631">
        <v>1</v>
      </c>
      <c r="D631">
        <v>1</v>
      </c>
      <c r="E631" t="s">
        <v>197</v>
      </c>
      <c r="F631">
        <v>2024</v>
      </c>
      <c r="G631" t="s">
        <v>31</v>
      </c>
      <c r="H631" t="s">
        <v>32</v>
      </c>
      <c r="I631" t="s">
        <v>10</v>
      </c>
      <c r="J631" t="s">
        <v>45</v>
      </c>
      <c r="K631" t="s">
        <v>15</v>
      </c>
      <c r="L631" t="s">
        <v>87</v>
      </c>
      <c r="M631">
        <v>5.7390279160012403</v>
      </c>
    </row>
    <row r="632" spans="1:13" x14ac:dyDescent="0.25">
      <c r="A632">
        <v>5</v>
      </c>
      <c r="B632">
        <v>51</v>
      </c>
      <c r="C632">
        <v>1</v>
      </c>
      <c r="D632">
        <v>1</v>
      </c>
      <c r="E632" t="s">
        <v>202</v>
      </c>
      <c r="F632">
        <v>2024</v>
      </c>
      <c r="G632" t="s">
        <v>31</v>
      </c>
      <c r="H632" t="s">
        <v>32</v>
      </c>
      <c r="I632" t="s">
        <v>10</v>
      </c>
      <c r="J632" t="s">
        <v>45</v>
      </c>
      <c r="K632" t="s">
        <v>16</v>
      </c>
      <c r="L632" t="s">
        <v>92</v>
      </c>
      <c r="M632">
        <v>4.0634099999999993</v>
      </c>
    </row>
    <row r="633" spans="1:13" x14ac:dyDescent="0.25">
      <c r="A633">
        <v>5</v>
      </c>
      <c r="B633">
        <v>51</v>
      </c>
      <c r="C633">
        <v>1</v>
      </c>
      <c r="D633">
        <v>1</v>
      </c>
      <c r="E633" t="s">
        <v>220</v>
      </c>
      <c r="F633">
        <v>2024</v>
      </c>
      <c r="G633" t="s">
        <v>31</v>
      </c>
      <c r="H633" t="s">
        <v>32</v>
      </c>
      <c r="I633" t="s">
        <v>10</v>
      </c>
      <c r="J633" t="s">
        <v>45</v>
      </c>
      <c r="K633" t="s">
        <v>24</v>
      </c>
      <c r="L633" t="s">
        <v>112</v>
      </c>
      <c r="M633">
        <v>2.6679615E-2</v>
      </c>
    </row>
    <row r="634" spans="1:13" x14ac:dyDescent="0.25">
      <c r="A634">
        <v>5</v>
      </c>
      <c r="B634">
        <v>51</v>
      </c>
      <c r="C634">
        <v>1</v>
      </c>
      <c r="D634">
        <v>1</v>
      </c>
      <c r="E634" t="s">
        <v>203</v>
      </c>
      <c r="F634">
        <v>2024</v>
      </c>
      <c r="G634" t="s">
        <v>31</v>
      </c>
      <c r="H634" t="s">
        <v>32</v>
      </c>
      <c r="I634" t="s">
        <v>10</v>
      </c>
      <c r="J634" t="s">
        <v>46</v>
      </c>
      <c r="K634" t="s">
        <v>11</v>
      </c>
      <c r="L634" t="s">
        <v>93</v>
      </c>
      <c r="M634">
        <v>10.20996268036496</v>
      </c>
    </row>
    <row r="635" spans="1:13" x14ac:dyDescent="0.25">
      <c r="A635">
        <v>5</v>
      </c>
      <c r="B635">
        <v>51</v>
      </c>
      <c r="C635">
        <v>1</v>
      </c>
      <c r="D635">
        <v>1</v>
      </c>
      <c r="E635" t="s">
        <v>204</v>
      </c>
      <c r="F635">
        <v>2024</v>
      </c>
      <c r="G635" t="s">
        <v>31</v>
      </c>
      <c r="H635" t="s">
        <v>32</v>
      </c>
      <c r="I635" t="s">
        <v>10</v>
      </c>
      <c r="J635" t="s">
        <v>46</v>
      </c>
      <c r="K635" t="s">
        <v>233</v>
      </c>
      <c r="L635" t="s">
        <v>94</v>
      </c>
      <c r="M635">
        <v>0.86511179916324898</v>
      </c>
    </row>
    <row r="636" spans="1:13" x14ac:dyDescent="0.25">
      <c r="A636">
        <v>5</v>
      </c>
      <c r="B636">
        <v>51</v>
      </c>
      <c r="C636">
        <v>1</v>
      </c>
      <c r="D636">
        <v>1</v>
      </c>
      <c r="E636" t="s">
        <v>205</v>
      </c>
      <c r="F636">
        <v>2024</v>
      </c>
      <c r="G636" t="s">
        <v>31</v>
      </c>
      <c r="H636" t="s">
        <v>32</v>
      </c>
      <c r="I636" t="s">
        <v>10</v>
      </c>
      <c r="J636" t="s">
        <v>46</v>
      </c>
      <c r="K636" t="s">
        <v>17</v>
      </c>
      <c r="L636" t="s">
        <v>95</v>
      </c>
      <c r="M636">
        <v>9.5550003827519987</v>
      </c>
    </row>
    <row r="637" spans="1:13" x14ac:dyDescent="0.25">
      <c r="A637">
        <v>5</v>
      </c>
      <c r="B637">
        <v>51</v>
      </c>
      <c r="C637">
        <v>1</v>
      </c>
      <c r="D637">
        <v>1</v>
      </c>
      <c r="E637" t="s">
        <v>206</v>
      </c>
      <c r="F637">
        <v>2024</v>
      </c>
      <c r="G637" t="s">
        <v>31</v>
      </c>
      <c r="H637" t="s">
        <v>32</v>
      </c>
      <c r="I637" t="s">
        <v>10</v>
      </c>
      <c r="J637" t="s">
        <v>46</v>
      </c>
      <c r="K637" t="s">
        <v>17</v>
      </c>
      <c r="L637" t="s">
        <v>96</v>
      </c>
      <c r="M637">
        <v>0.18445800000000001</v>
      </c>
    </row>
    <row r="638" spans="1:13" x14ac:dyDescent="0.25">
      <c r="A638">
        <v>5</v>
      </c>
      <c r="B638">
        <v>51</v>
      </c>
      <c r="C638">
        <v>1</v>
      </c>
      <c r="D638">
        <v>1</v>
      </c>
      <c r="E638" t="s">
        <v>207</v>
      </c>
      <c r="F638">
        <v>2024</v>
      </c>
      <c r="G638" t="s">
        <v>31</v>
      </c>
      <c r="H638" t="s">
        <v>32</v>
      </c>
      <c r="I638" t="s">
        <v>10</v>
      </c>
      <c r="J638" t="s">
        <v>46</v>
      </c>
      <c r="K638" t="s">
        <v>17</v>
      </c>
      <c r="L638" t="s">
        <v>97</v>
      </c>
      <c r="M638">
        <v>0.5451509086477988</v>
      </c>
    </row>
    <row r="639" spans="1:13" x14ac:dyDescent="0.25">
      <c r="A639">
        <v>5</v>
      </c>
      <c r="B639">
        <v>51</v>
      </c>
      <c r="C639">
        <v>1</v>
      </c>
      <c r="D639">
        <v>1</v>
      </c>
      <c r="E639" t="s">
        <v>224</v>
      </c>
      <c r="F639">
        <v>2024</v>
      </c>
      <c r="G639" t="s">
        <v>31</v>
      </c>
      <c r="H639" t="s">
        <v>32</v>
      </c>
      <c r="I639" t="s">
        <v>10</v>
      </c>
      <c r="J639" t="s">
        <v>46</v>
      </c>
      <c r="K639" t="s">
        <v>17</v>
      </c>
      <c r="L639" t="s">
        <v>113</v>
      </c>
      <c r="M639">
        <v>0.21837825900000002</v>
      </c>
    </row>
    <row r="640" spans="1:13" x14ac:dyDescent="0.25">
      <c r="A640">
        <v>5</v>
      </c>
      <c r="B640">
        <v>51</v>
      </c>
      <c r="C640">
        <v>1</v>
      </c>
      <c r="D640">
        <v>1</v>
      </c>
      <c r="E640" t="s">
        <v>225</v>
      </c>
      <c r="F640">
        <v>2024</v>
      </c>
      <c r="G640" t="s">
        <v>31</v>
      </c>
      <c r="H640" t="s">
        <v>32</v>
      </c>
      <c r="I640" t="s">
        <v>10</v>
      </c>
      <c r="J640" t="s">
        <v>46</v>
      </c>
      <c r="K640" t="s">
        <v>18</v>
      </c>
      <c r="L640" t="s">
        <v>114</v>
      </c>
      <c r="M640">
        <v>2.051712E-2</v>
      </c>
    </row>
    <row r="641" spans="1:13" x14ac:dyDescent="0.25">
      <c r="A641">
        <v>5</v>
      </c>
      <c r="B641">
        <v>51</v>
      </c>
      <c r="C641">
        <v>1</v>
      </c>
      <c r="D641">
        <v>1</v>
      </c>
      <c r="E641" t="s">
        <v>214</v>
      </c>
      <c r="F641">
        <v>2024</v>
      </c>
      <c r="G641" t="s">
        <v>31</v>
      </c>
      <c r="H641" t="s">
        <v>32</v>
      </c>
      <c r="I641" t="s">
        <v>10</v>
      </c>
      <c r="J641" t="s">
        <v>46</v>
      </c>
      <c r="K641" t="s">
        <v>18</v>
      </c>
      <c r="L641" t="s">
        <v>111</v>
      </c>
      <c r="M641">
        <v>4.3255572287868809</v>
      </c>
    </row>
    <row r="642" spans="1:13" x14ac:dyDescent="0.25">
      <c r="A642">
        <v>5</v>
      </c>
      <c r="B642">
        <v>51</v>
      </c>
      <c r="C642">
        <v>1</v>
      </c>
      <c r="D642">
        <v>1</v>
      </c>
      <c r="E642" t="s">
        <v>216</v>
      </c>
      <c r="F642">
        <v>2024</v>
      </c>
      <c r="G642" t="s">
        <v>31</v>
      </c>
      <c r="H642" t="s">
        <v>32</v>
      </c>
      <c r="I642" t="s">
        <v>10</v>
      </c>
      <c r="J642" t="s">
        <v>46</v>
      </c>
      <c r="K642" t="s">
        <v>19</v>
      </c>
      <c r="L642" t="s">
        <v>107</v>
      </c>
      <c r="M642">
        <v>0.47985284878000001</v>
      </c>
    </row>
    <row r="643" spans="1:13" x14ac:dyDescent="0.25">
      <c r="A643">
        <v>5</v>
      </c>
      <c r="B643">
        <v>54</v>
      </c>
      <c r="C643">
        <v>2</v>
      </c>
      <c r="D643">
        <v>0</v>
      </c>
      <c r="E643" t="s">
        <v>183</v>
      </c>
      <c r="F643">
        <v>2024</v>
      </c>
      <c r="G643" t="s">
        <v>31</v>
      </c>
      <c r="H643" t="s">
        <v>34</v>
      </c>
      <c r="I643" t="s">
        <v>12</v>
      </c>
      <c r="J643" t="s">
        <v>44</v>
      </c>
      <c r="K643" t="s">
        <v>14</v>
      </c>
      <c r="L643" t="s">
        <v>73</v>
      </c>
      <c r="M643">
        <v>2.1379200000000002E-3</v>
      </c>
    </row>
    <row r="644" spans="1:13" x14ac:dyDescent="0.25">
      <c r="A644">
        <v>5</v>
      </c>
      <c r="B644">
        <v>54</v>
      </c>
      <c r="C644">
        <v>2</v>
      </c>
      <c r="D644">
        <v>0</v>
      </c>
      <c r="E644" t="s">
        <v>185</v>
      </c>
      <c r="F644">
        <v>2024</v>
      </c>
      <c r="G644" t="s">
        <v>31</v>
      </c>
      <c r="H644" t="s">
        <v>34</v>
      </c>
      <c r="I644" t="s">
        <v>12</v>
      </c>
      <c r="J644" t="s">
        <v>44</v>
      </c>
      <c r="K644" t="s">
        <v>231</v>
      </c>
      <c r="L644" t="s">
        <v>75</v>
      </c>
      <c r="M644">
        <v>9.0005999999999992E-3</v>
      </c>
    </row>
    <row r="645" spans="1:13" x14ac:dyDescent="0.25">
      <c r="A645">
        <v>5</v>
      </c>
      <c r="B645">
        <v>54</v>
      </c>
      <c r="C645">
        <v>2</v>
      </c>
      <c r="D645">
        <v>0</v>
      </c>
      <c r="E645" t="s">
        <v>190</v>
      </c>
      <c r="F645">
        <v>2024</v>
      </c>
      <c r="G645" t="s">
        <v>31</v>
      </c>
      <c r="H645" t="s">
        <v>34</v>
      </c>
      <c r="I645" t="s">
        <v>12</v>
      </c>
      <c r="J645" t="s">
        <v>45</v>
      </c>
      <c r="K645" t="s">
        <v>11</v>
      </c>
      <c r="L645" t="s">
        <v>80</v>
      </c>
      <c r="M645">
        <v>1.1010000000000001E-2</v>
      </c>
    </row>
    <row r="646" spans="1:13" x14ac:dyDescent="0.25">
      <c r="A646">
        <v>5</v>
      </c>
      <c r="B646">
        <v>54</v>
      </c>
      <c r="C646">
        <v>2</v>
      </c>
      <c r="D646">
        <v>0</v>
      </c>
      <c r="E646" t="s">
        <v>195</v>
      </c>
      <c r="F646">
        <v>2024</v>
      </c>
      <c r="G646" t="s">
        <v>31</v>
      </c>
      <c r="H646" t="s">
        <v>34</v>
      </c>
      <c r="I646" t="s">
        <v>12</v>
      </c>
      <c r="J646" t="s">
        <v>45</v>
      </c>
      <c r="K646" t="s">
        <v>13</v>
      </c>
      <c r="L646" t="s">
        <v>85</v>
      </c>
      <c r="M646">
        <v>1.8E-7</v>
      </c>
    </row>
    <row r="647" spans="1:13" x14ac:dyDescent="0.25">
      <c r="A647">
        <v>5</v>
      </c>
      <c r="B647">
        <v>54</v>
      </c>
      <c r="C647">
        <v>2</v>
      </c>
      <c r="D647">
        <v>0</v>
      </c>
      <c r="E647" t="s">
        <v>200</v>
      </c>
      <c r="F647">
        <v>2024</v>
      </c>
      <c r="G647" t="s">
        <v>31</v>
      </c>
      <c r="H647" t="s">
        <v>34</v>
      </c>
      <c r="I647" t="s">
        <v>12</v>
      </c>
      <c r="J647" t="s">
        <v>45</v>
      </c>
      <c r="K647" t="s">
        <v>16</v>
      </c>
      <c r="L647" t="s">
        <v>90</v>
      </c>
      <c r="M647">
        <v>1.7255040000000001E-3</v>
      </c>
    </row>
    <row r="648" spans="1:13" x14ac:dyDescent="0.25">
      <c r="A648">
        <v>5</v>
      </c>
      <c r="B648">
        <v>54</v>
      </c>
      <c r="C648">
        <v>2</v>
      </c>
      <c r="D648">
        <v>0</v>
      </c>
      <c r="E648" t="s">
        <v>202</v>
      </c>
      <c r="F648">
        <v>2024</v>
      </c>
      <c r="G648" t="s">
        <v>31</v>
      </c>
      <c r="H648" t="s">
        <v>34</v>
      </c>
      <c r="I648" t="s">
        <v>12</v>
      </c>
      <c r="J648" t="s">
        <v>45</v>
      </c>
      <c r="K648" t="s">
        <v>16</v>
      </c>
      <c r="L648" t="s">
        <v>92</v>
      </c>
      <c r="M648">
        <v>7.6714760869927359E-2</v>
      </c>
    </row>
    <row r="649" spans="1:13" x14ac:dyDescent="0.25">
      <c r="A649">
        <v>5</v>
      </c>
      <c r="B649">
        <v>54</v>
      </c>
      <c r="C649">
        <v>2</v>
      </c>
      <c r="D649">
        <v>0</v>
      </c>
      <c r="E649" t="s">
        <v>220</v>
      </c>
      <c r="F649">
        <v>2024</v>
      </c>
      <c r="G649" t="s">
        <v>31</v>
      </c>
      <c r="H649" t="s">
        <v>34</v>
      </c>
      <c r="I649" t="s">
        <v>12</v>
      </c>
      <c r="J649" t="s">
        <v>45</v>
      </c>
      <c r="K649" t="s">
        <v>24</v>
      </c>
      <c r="L649" t="s">
        <v>112</v>
      </c>
      <c r="M649">
        <v>4.2509249999999995E-6</v>
      </c>
    </row>
    <row r="650" spans="1:13" x14ac:dyDescent="0.25">
      <c r="A650">
        <v>5</v>
      </c>
      <c r="B650">
        <v>54</v>
      </c>
      <c r="C650">
        <v>2</v>
      </c>
      <c r="D650">
        <v>0</v>
      </c>
      <c r="E650" t="s">
        <v>204</v>
      </c>
      <c r="F650">
        <v>2024</v>
      </c>
      <c r="G650" t="s">
        <v>31</v>
      </c>
      <c r="H650" t="s">
        <v>34</v>
      </c>
      <c r="I650" t="s">
        <v>12</v>
      </c>
      <c r="J650" t="s">
        <v>46</v>
      </c>
      <c r="K650" t="s">
        <v>233</v>
      </c>
      <c r="L650" t="s">
        <v>94</v>
      </c>
      <c r="M650">
        <v>1.5300000000000001E-4</v>
      </c>
    </row>
    <row r="651" spans="1:13" x14ac:dyDescent="0.25">
      <c r="A651">
        <v>5</v>
      </c>
      <c r="B651">
        <v>54</v>
      </c>
      <c r="C651">
        <v>2</v>
      </c>
      <c r="D651">
        <v>0</v>
      </c>
      <c r="E651" t="s">
        <v>205</v>
      </c>
      <c r="F651">
        <v>2024</v>
      </c>
      <c r="G651" t="s">
        <v>31</v>
      </c>
      <c r="H651" t="s">
        <v>34</v>
      </c>
      <c r="I651" t="s">
        <v>12</v>
      </c>
      <c r="J651" t="s">
        <v>46</v>
      </c>
      <c r="K651" t="s">
        <v>17</v>
      </c>
      <c r="L651" t="s">
        <v>95</v>
      </c>
      <c r="M651">
        <v>2.790503448620972E-2</v>
      </c>
    </row>
    <row r="652" spans="1:13" x14ac:dyDescent="0.25">
      <c r="A652">
        <v>5</v>
      </c>
      <c r="B652">
        <v>54</v>
      </c>
      <c r="C652">
        <v>2</v>
      </c>
      <c r="D652">
        <v>0</v>
      </c>
      <c r="E652" t="s">
        <v>207</v>
      </c>
      <c r="F652">
        <v>2024</v>
      </c>
      <c r="G652" t="s">
        <v>31</v>
      </c>
      <c r="H652" t="s">
        <v>34</v>
      </c>
      <c r="I652" t="s">
        <v>12</v>
      </c>
      <c r="J652" t="s">
        <v>46</v>
      </c>
      <c r="K652" t="s">
        <v>17</v>
      </c>
      <c r="L652" t="s">
        <v>97</v>
      </c>
      <c r="M652">
        <v>7.9805529999999996E-3</v>
      </c>
    </row>
    <row r="653" spans="1:13" x14ac:dyDescent="0.25">
      <c r="A653">
        <v>5</v>
      </c>
      <c r="B653">
        <v>54</v>
      </c>
      <c r="C653">
        <v>2</v>
      </c>
      <c r="D653">
        <v>0</v>
      </c>
      <c r="E653" t="s">
        <v>224</v>
      </c>
      <c r="F653">
        <v>2024</v>
      </c>
      <c r="G653" t="s">
        <v>31</v>
      </c>
      <c r="H653" t="s">
        <v>34</v>
      </c>
      <c r="I653" t="s">
        <v>12</v>
      </c>
      <c r="J653" t="s">
        <v>46</v>
      </c>
      <c r="K653" t="s">
        <v>17</v>
      </c>
      <c r="L653" t="s">
        <v>113</v>
      </c>
      <c r="M653">
        <v>8.9288980000000011E-3</v>
      </c>
    </row>
    <row r="654" spans="1:13" x14ac:dyDescent="0.25">
      <c r="A654">
        <v>5</v>
      </c>
      <c r="B654">
        <v>54</v>
      </c>
      <c r="C654">
        <v>2</v>
      </c>
      <c r="D654">
        <v>0</v>
      </c>
      <c r="E654" t="s">
        <v>225</v>
      </c>
      <c r="F654">
        <v>2024</v>
      </c>
      <c r="G654" t="s">
        <v>31</v>
      </c>
      <c r="H654" t="s">
        <v>34</v>
      </c>
      <c r="I654" t="s">
        <v>12</v>
      </c>
      <c r="J654" t="s">
        <v>46</v>
      </c>
      <c r="K654" t="s">
        <v>18</v>
      </c>
      <c r="L654" t="s">
        <v>114</v>
      </c>
      <c r="M654">
        <v>5.7868800000000012E-3</v>
      </c>
    </row>
    <row r="655" spans="1:13" x14ac:dyDescent="0.25">
      <c r="A655">
        <v>5</v>
      </c>
      <c r="B655">
        <v>54</v>
      </c>
      <c r="C655">
        <v>2</v>
      </c>
      <c r="D655">
        <v>0</v>
      </c>
      <c r="E655" t="s">
        <v>214</v>
      </c>
      <c r="F655">
        <v>2024</v>
      </c>
      <c r="G655" t="s">
        <v>31</v>
      </c>
      <c r="H655" t="s">
        <v>34</v>
      </c>
      <c r="I655" t="s">
        <v>12</v>
      </c>
      <c r="J655" t="s">
        <v>46</v>
      </c>
      <c r="K655" t="s">
        <v>18</v>
      </c>
      <c r="L655" t="s">
        <v>111</v>
      </c>
      <c r="M655">
        <v>7.6499999999999995E-4</v>
      </c>
    </row>
    <row r="656" spans="1:13" x14ac:dyDescent="0.25">
      <c r="A656">
        <v>5</v>
      </c>
      <c r="B656">
        <v>54</v>
      </c>
      <c r="C656">
        <v>2</v>
      </c>
      <c r="D656">
        <v>0</v>
      </c>
      <c r="E656" t="s">
        <v>216</v>
      </c>
      <c r="F656">
        <v>2024</v>
      </c>
      <c r="G656" t="s">
        <v>31</v>
      </c>
      <c r="H656" t="s">
        <v>34</v>
      </c>
      <c r="I656" t="s">
        <v>12</v>
      </c>
      <c r="J656" t="s">
        <v>46</v>
      </c>
      <c r="K656" t="s">
        <v>19</v>
      </c>
      <c r="L656" t="s">
        <v>107</v>
      </c>
      <c r="M656">
        <v>6.5337499999999996E-3</v>
      </c>
    </row>
    <row r="657" spans="1:13" x14ac:dyDescent="0.25">
      <c r="A657">
        <v>5</v>
      </c>
      <c r="B657">
        <v>54</v>
      </c>
      <c r="C657">
        <v>2</v>
      </c>
      <c r="D657">
        <v>0</v>
      </c>
      <c r="E657" t="s">
        <v>217</v>
      </c>
      <c r="F657">
        <v>2024</v>
      </c>
      <c r="G657" t="s">
        <v>31</v>
      </c>
      <c r="H657" t="s">
        <v>34</v>
      </c>
      <c r="I657" t="s">
        <v>12</v>
      </c>
      <c r="J657" t="s">
        <v>46</v>
      </c>
      <c r="K657" t="s">
        <v>19</v>
      </c>
      <c r="L657" t="s">
        <v>108</v>
      </c>
      <c r="M657">
        <v>3.9725344719999999E-5</v>
      </c>
    </row>
    <row r="658" spans="1:13" x14ac:dyDescent="0.25">
      <c r="A658">
        <v>5</v>
      </c>
      <c r="B658">
        <v>54</v>
      </c>
      <c r="C658">
        <v>2</v>
      </c>
      <c r="D658">
        <v>1</v>
      </c>
      <c r="E658" t="s">
        <v>183</v>
      </c>
      <c r="F658">
        <v>2024</v>
      </c>
      <c r="G658" t="s">
        <v>31</v>
      </c>
      <c r="H658" t="s">
        <v>34</v>
      </c>
      <c r="I658" t="s">
        <v>10</v>
      </c>
      <c r="J658" t="s">
        <v>44</v>
      </c>
      <c r="K658" t="s">
        <v>14</v>
      </c>
      <c r="L658" t="s">
        <v>73</v>
      </c>
      <c r="M658">
        <v>9.9903000000000006E-3</v>
      </c>
    </row>
    <row r="659" spans="1:13" x14ac:dyDescent="0.25">
      <c r="A659">
        <v>5</v>
      </c>
      <c r="B659">
        <v>54</v>
      </c>
      <c r="C659">
        <v>2</v>
      </c>
      <c r="D659">
        <v>1</v>
      </c>
      <c r="E659" t="s">
        <v>185</v>
      </c>
      <c r="F659">
        <v>2024</v>
      </c>
      <c r="G659" t="s">
        <v>31</v>
      </c>
      <c r="H659" t="s">
        <v>34</v>
      </c>
      <c r="I659" t="s">
        <v>10</v>
      </c>
      <c r="J659" t="s">
        <v>44</v>
      </c>
      <c r="K659" t="s">
        <v>231</v>
      </c>
      <c r="L659" t="s">
        <v>75</v>
      </c>
      <c r="M659">
        <v>1.0737E-2</v>
      </c>
    </row>
    <row r="660" spans="1:13" x14ac:dyDescent="0.25">
      <c r="A660">
        <v>5</v>
      </c>
      <c r="B660">
        <v>54</v>
      </c>
      <c r="C660">
        <v>2</v>
      </c>
      <c r="D660">
        <v>1</v>
      </c>
      <c r="E660" t="s">
        <v>190</v>
      </c>
      <c r="F660">
        <v>2024</v>
      </c>
      <c r="G660" t="s">
        <v>31</v>
      </c>
      <c r="H660" t="s">
        <v>34</v>
      </c>
      <c r="I660" t="s">
        <v>10</v>
      </c>
      <c r="J660" t="s">
        <v>45</v>
      </c>
      <c r="K660" t="s">
        <v>11</v>
      </c>
      <c r="L660" t="s">
        <v>80</v>
      </c>
      <c r="M660">
        <v>1.0999999999999999E-2</v>
      </c>
    </row>
    <row r="661" spans="1:13" x14ac:dyDescent="0.25">
      <c r="A661">
        <v>5</v>
      </c>
      <c r="B661">
        <v>54</v>
      </c>
      <c r="C661">
        <v>2</v>
      </c>
      <c r="D661">
        <v>1</v>
      </c>
      <c r="E661" t="s">
        <v>202</v>
      </c>
      <c r="F661">
        <v>2024</v>
      </c>
      <c r="G661" t="s">
        <v>31</v>
      </c>
      <c r="H661" t="s">
        <v>34</v>
      </c>
      <c r="I661" t="s">
        <v>10</v>
      </c>
      <c r="J661" t="s">
        <v>45</v>
      </c>
      <c r="K661" t="s">
        <v>16</v>
      </c>
      <c r="L661" t="s">
        <v>92</v>
      </c>
      <c r="M661">
        <v>0.86764999999999992</v>
      </c>
    </row>
    <row r="662" spans="1:13" x14ac:dyDescent="0.25">
      <c r="A662">
        <v>5</v>
      </c>
      <c r="B662">
        <v>54</v>
      </c>
      <c r="C662">
        <v>2</v>
      </c>
      <c r="D662">
        <v>1</v>
      </c>
      <c r="E662" t="s">
        <v>220</v>
      </c>
      <c r="F662">
        <v>2024</v>
      </c>
      <c r="G662" t="s">
        <v>31</v>
      </c>
      <c r="H662" t="s">
        <v>34</v>
      </c>
      <c r="I662" t="s">
        <v>10</v>
      </c>
      <c r="J662" t="s">
        <v>45</v>
      </c>
      <c r="K662" t="s">
        <v>24</v>
      </c>
      <c r="L662" t="s">
        <v>112</v>
      </c>
      <c r="M662">
        <v>8.0969999999999989E-4</v>
      </c>
    </row>
    <row r="663" spans="1:13" x14ac:dyDescent="0.25">
      <c r="A663">
        <v>5</v>
      </c>
      <c r="B663">
        <v>54</v>
      </c>
      <c r="C663">
        <v>2</v>
      </c>
      <c r="D663">
        <v>1</v>
      </c>
      <c r="E663" t="s">
        <v>204</v>
      </c>
      <c r="F663">
        <v>2024</v>
      </c>
      <c r="G663" t="s">
        <v>31</v>
      </c>
      <c r="H663" t="s">
        <v>34</v>
      </c>
      <c r="I663" t="s">
        <v>10</v>
      </c>
      <c r="J663" t="s">
        <v>46</v>
      </c>
      <c r="K663" t="s">
        <v>233</v>
      </c>
      <c r="L663" t="s">
        <v>94</v>
      </c>
      <c r="M663">
        <v>2.8600000000000001E-3</v>
      </c>
    </row>
    <row r="664" spans="1:13" x14ac:dyDescent="0.25">
      <c r="A664">
        <v>5</v>
      </c>
      <c r="B664">
        <v>54</v>
      </c>
      <c r="C664">
        <v>2</v>
      </c>
      <c r="D664">
        <v>1</v>
      </c>
      <c r="E664" t="s">
        <v>205</v>
      </c>
      <c r="F664">
        <v>2024</v>
      </c>
      <c r="G664" t="s">
        <v>31</v>
      </c>
      <c r="H664" t="s">
        <v>34</v>
      </c>
      <c r="I664" t="s">
        <v>10</v>
      </c>
      <c r="J664" t="s">
        <v>46</v>
      </c>
      <c r="K664" t="s">
        <v>17</v>
      </c>
      <c r="L664" t="s">
        <v>95</v>
      </c>
      <c r="M664">
        <v>0.29997953181509163</v>
      </c>
    </row>
    <row r="665" spans="1:13" x14ac:dyDescent="0.25">
      <c r="A665">
        <v>5</v>
      </c>
      <c r="B665">
        <v>54</v>
      </c>
      <c r="C665">
        <v>2</v>
      </c>
      <c r="D665">
        <v>1</v>
      </c>
      <c r="E665" t="s">
        <v>207</v>
      </c>
      <c r="F665">
        <v>2024</v>
      </c>
      <c r="G665" t="s">
        <v>31</v>
      </c>
      <c r="H665" t="s">
        <v>34</v>
      </c>
      <c r="I665" t="s">
        <v>10</v>
      </c>
      <c r="J665" t="s">
        <v>46</v>
      </c>
      <c r="K665" t="s">
        <v>17</v>
      </c>
      <c r="L665" t="s">
        <v>97</v>
      </c>
      <c r="M665">
        <v>5.4782142499999999E-2</v>
      </c>
    </row>
    <row r="666" spans="1:13" x14ac:dyDescent="0.25">
      <c r="A666">
        <v>5</v>
      </c>
      <c r="B666">
        <v>54</v>
      </c>
      <c r="C666">
        <v>2</v>
      </c>
      <c r="D666">
        <v>1</v>
      </c>
      <c r="E666" t="s">
        <v>224</v>
      </c>
      <c r="F666">
        <v>2024</v>
      </c>
      <c r="G666" t="s">
        <v>31</v>
      </c>
      <c r="H666" t="s">
        <v>34</v>
      </c>
      <c r="I666" t="s">
        <v>10</v>
      </c>
      <c r="J666" t="s">
        <v>46</v>
      </c>
      <c r="K666" t="s">
        <v>17</v>
      </c>
      <c r="L666" t="s">
        <v>113</v>
      </c>
      <c r="M666">
        <v>1.8432821000000002E-2</v>
      </c>
    </row>
    <row r="667" spans="1:13" x14ac:dyDescent="0.25">
      <c r="A667">
        <v>5</v>
      </c>
      <c r="B667">
        <v>54</v>
      </c>
      <c r="C667">
        <v>2</v>
      </c>
      <c r="D667">
        <v>1</v>
      </c>
      <c r="E667" t="s">
        <v>225</v>
      </c>
      <c r="F667">
        <v>2024</v>
      </c>
      <c r="G667" t="s">
        <v>31</v>
      </c>
      <c r="H667" t="s">
        <v>34</v>
      </c>
      <c r="I667" t="s">
        <v>10</v>
      </c>
      <c r="J667" t="s">
        <v>46</v>
      </c>
      <c r="K667" t="s">
        <v>18</v>
      </c>
      <c r="L667" t="s">
        <v>114</v>
      </c>
      <c r="M667">
        <v>2.3673600000000002E-3</v>
      </c>
    </row>
    <row r="668" spans="1:13" x14ac:dyDescent="0.25">
      <c r="A668">
        <v>5</v>
      </c>
      <c r="B668">
        <v>54</v>
      </c>
      <c r="C668">
        <v>2</v>
      </c>
      <c r="D668">
        <v>1</v>
      </c>
      <c r="E668" t="s">
        <v>214</v>
      </c>
      <c r="F668">
        <v>2024</v>
      </c>
      <c r="G668" t="s">
        <v>31</v>
      </c>
      <c r="H668" t="s">
        <v>34</v>
      </c>
      <c r="I668" t="s">
        <v>10</v>
      </c>
      <c r="J668" t="s">
        <v>46</v>
      </c>
      <c r="K668" t="s">
        <v>18</v>
      </c>
      <c r="L668" t="s">
        <v>111</v>
      </c>
      <c r="M668">
        <v>1.43E-2</v>
      </c>
    </row>
    <row r="669" spans="1:13" x14ac:dyDescent="0.25">
      <c r="A669">
        <v>5</v>
      </c>
      <c r="B669">
        <v>53</v>
      </c>
      <c r="C669">
        <v>3</v>
      </c>
      <c r="D669">
        <v>0</v>
      </c>
      <c r="E669" t="s">
        <v>182</v>
      </c>
      <c r="F669">
        <v>2024</v>
      </c>
      <c r="G669" t="s">
        <v>31</v>
      </c>
      <c r="H669" t="s">
        <v>33</v>
      </c>
      <c r="I669" t="s">
        <v>12</v>
      </c>
      <c r="J669" t="s">
        <v>44</v>
      </c>
      <c r="K669" t="s">
        <v>14</v>
      </c>
      <c r="L669" t="s">
        <v>72</v>
      </c>
      <c r="M669">
        <v>3.5008978200000002E-8</v>
      </c>
    </row>
    <row r="670" spans="1:13" x14ac:dyDescent="0.25">
      <c r="A670">
        <v>5</v>
      </c>
      <c r="B670">
        <v>53</v>
      </c>
      <c r="C670">
        <v>3</v>
      </c>
      <c r="D670">
        <v>0</v>
      </c>
      <c r="E670" t="s">
        <v>183</v>
      </c>
      <c r="F670">
        <v>2024</v>
      </c>
      <c r="G670" t="s">
        <v>31</v>
      </c>
      <c r="H670" t="s">
        <v>33</v>
      </c>
      <c r="I670" t="s">
        <v>12</v>
      </c>
      <c r="J670" t="s">
        <v>44</v>
      </c>
      <c r="K670" t="s">
        <v>14</v>
      </c>
      <c r="L670" t="s">
        <v>73</v>
      </c>
      <c r="M670">
        <v>6.4481499999999997E-4</v>
      </c>
    </row>
    <row r="671" spans="1:13" x14ac:dyDescent="0.25">
      <c r="A671">
        <v>5</v>
      </c>
      <c r="B671">
        <v>53</v>
      </c>
      <c r="C671">
        <v>3</v>
      </c>
      <c r="D671">
        <v>0</v>
      </c>
      <c r="E671" t="s">
        <v>309</v>
      </c>
      <c r="F671">
        <v>2024</v>
      </c>
      <c r="G671" t="s">
        <v>31</v>
      </c>
      <c r="H671" t="s">
        <v>33</v>
      </c>
      <c r="I671" t="s">
        <v>12</v>
      </c>
      <c r="J671" t="s">
        <v>44</v>
      </c>
      <c r="K671" t="s">
        <v>14</v>
      </c>
      <c r="L671" t="s">
        <v>310</v>
      </c>
      <c r="M671">
        <v>1.8749999999999999E-8</v>
      </c>
    </row>
    <row r="672" spans="1:13" x14ac:dyDescent="0.25">
      <c r="A672">
        <v>5</v>
      </c>
      <c r="B672">
        <v>53</v>
      </c>
      <c r="C672">
        <v>3</v>
      </c>
      <c r="D672">
        <v>0</v>
      </c>
      <c r="E672" t="s">
        <v>185</v>
      </c>
      <c r="F672">
        <v>2024</v>
      </c>
      <c r="G672" t="s">
        <v>31</v>
      </c>
      <c r="H672" t="s">
        <v>33</v>
      </c>
      <c r="I672" t="s">
        <v>12</v>
      </c>
      <c r="J672" t="s">
        <v>44</v>
      </c>
      <c r="K672" t="s">
        <v>231</v>
      </c>
      <c r="L672" t="s">
        <v>75</v>
      </c>
      <c r="M672">
        <v>0.771192120372302</v>
      </c>
    </row>
    <row r="673" spans="1:13" x14ac:dyDescent="0.25">
      <c r="A673">
        <v>5</v>
      </c>
      <c r="B673">
        <v>53</v>
      </c>
      <c r="C673">
        <v>3</v>
      </c>
      <c r="D673">
        <v>0</v>
      </c>
      <c r="E673" t="s">
        <v>188</v>
      </c>
      <c r="F673">
        <v>2024</v>
      </c>
      <c r="G673" t="s">
        <v>31</v>
      </c>
      <c r="H673" t="s">
        <v>33</v>
      </c>
      <c r="I673" t="s">
        <v>12</v>
      </c>
      <c r="J673" t="s">
        <v>45</v>
      </c>
      <c r="K673" t="s">
        <v>11</v>
      </c>
      <c r="L673" t="s">
        <v>78</v>
      </c>
      <c r="M673">
        <v>1.6150000000000001E-7</v>
      </c>
    </row>
    <row r="674" spans="1:13" x14ac:dyDescent="0.25">
      <c r="A674">
        <v>5</v>
      </c>
      <c r="B674">
        <v>53</v>
      </c>
      <c r="C674">
        <v>3</v>
      </c>
      <c r="D674">
        <v>0</v>
      </c>
      <c r="E674" t="s">
        <v>190</v>
      </c>
      <c r="F674">
        <v>2024</v>
      </c>
      <c r="G674" t="s">
        <v>31</v>
      </c>
      <c r="H674" t="s">
        <v>33</v>
      </c>
      <c r="I674" t="s">
        <v>12</v>
      </c>
      <c r="J674" t="s">
        <v>45</v>
      </c>
      <c r="K674" t="s">
        <v>11</v>
      </c>
      <c r="L674" t="s">
        <v>80</v>
      </c>
      <c r="M674">
        <v>0.15334422483870969</v>
      </c>
    </row>
    <row r="675" spans="1:13" x14ac:dyDescent="0.25">
      <c r="A675">
        <v>5</v>
      </c>
      <c r="B675">
        <v>53</v>
      </c>
      <c r="C675">
        <v>3</v>
      </c>
      <c r="D675">
        <v>0</v>
      </c>
      <c r="E675" t="s">
        <v>191</v>
      </c>
      <c r="F675">
        <v>2024</v>
      </c>
      <c r="G675" t="s">
        <v>31</v>
      </c>
      <c r="H675" t="s">
        <v>33</v>
      </c>
      <c r="I675" t="s">
        <v>12</v>
      </c>
      <c r="J675" t="s">
        <v>45</v>
      </c>
      <c r="K675" t="s">
        <v>11</v>
      </c>
      <c r="L675" t="s">
        <v>81</v>
      </c>
      <c r="M675">
        <v>1.4399999999999999E-5</v>
      </c>
    </row>
    <row r="676" spans="1:13" x14ac:dyDescent="0.25">
      <c r="A676">
        <v>5</v>
      </c>
      <c r="B676">
        <v>53</v>
      </c>
      <c r="C676">
        <v>3</v>
      </c>
      <c r="D676">
        <v>0</v>
      </c>
      <c r="E676" t="s">
        <v>195</v>
      </c>
      <c r="F676">
        <v>2024</v>
      </c>
      <c r="G676" t="s">
        <v>31</v>
      </c>
      <c r="H676" t="s">
        <v>33</v>
      </c>
      <c r="I676" t="s">
        <v>12</v>
      </c>
      <c r="J676" t="s">
        <v>45</v>
      </c>
      <c r="K676" t="s">
        <v>13</v>
      </c>
      <c r="L676" t="s">
        <v>85</v>
      </c>
      <c r="M676">
        <v>1.8899999999999999E-6</v>
      </c>
    </row>
    <row r="677" spans="1:13" x14ac:dyDescent="0.25">
      <c r="A677">
        <v>5</v>
      </c>
      <c r="B677">
        <v>53</v>
      </c>
      <c r="C677">
        <v>3</v>
      </c>
      <c r="D677">
        <v>0</v>
      </c>
      <c r="E677" t="s">
        <v>197</v>
      </c>
      <c r="F677">
        <v>2024</v>
      </c>
      <c r="G677" t="s">
        <v>31</v>
      </c>
      <c r="H677" t="s">
        <v>33</v>
      </c>
      <c r="I677" t="s">
        <v>12</v>
      </c>
      <c r="J677" t="s">
        <v>45</v>
      </c>
      <c r="K677" t="s">
        <v>15</v>
      </c>
      <c r="L677" t="s">
        <v>87</v>
      </c>
      <c r="M677">
        <v>2.0476189620000002E-3</v>
      </c>
    </row>
    <row r="678" spans="1:13" x14ac:dyDescent="0.25">
      <c r="A678">
        <v>5</v>
      </c>
      <c r="B678">
        <v>53</v>
      </c>
      <c r="C678">
        <v>3</v>
      </c>
      <c r="D678">
        <v>0</v>
      </c>
      <c r="E678" t="s">
        <v>202</v>
      </c>
      <c r="F678">
        <v>2024</v>
      </c>
      <c r="G678" t="s">
        <v>31</v>
      </c>
      <c r="H678" t="s">
        <v>33</v>
      </c>
      <c r="I678" t="s">
        <v>12</v>
      </c>
      <c r="J678" t="s">
        <v>45</v>
      </c>
      <c r="K678" t="s">
        <v>16</v>
      </c>
      <c r="L678" t="s">
        <v>92</v>
      </c>
      <c r="M678">
        <v>0.81460242999999988</v>
      </c>
    </row>
    <row r="679" spans="1:13" x14ac:dyDescent="0.25">
      <c r="A679">
        <v>5</v>
      </c>
      <c r="B679">
        <v>53</v>
      </c>
      <c r="C679">
        <v>3</v>
      </c>
      <c r="D679">
        <v>0</v>
      </c>
      <c r="E679" t="s">
        <v>220</v>
      </c>
      <c r="F679">
        <v>2024</v>
      </c>
      <c r="G679" t="s">
        <v>31</v>
      </c>
      <c r="H679" t="s">
        <v>33</v>
      </c>
      <c r="I679" t="s">
        <v>12</v>
      </c>
      <c r="J679" t="s">
        <v>45</v>
      </c>
      <c r="K679" t="s">
        <v>24</v>
      </c>
      <c r="L679" t="s">
        <v>112</v>
      </c>
      <c r="M679">
        <v>1.7758411956214287E-2</v>
      </c>
    </row>
    <row r="680" spans="1:13" x14ac:dyDescent="0.25">
      <c r="A680">
        <v>5</v>
      </c>
      <c r="B680">
        <v>53</v>
      </c>
      <c r="C680">
        <v>3</v>
      </c>
      <c r="D680">
        <v>0</v>
      </c>
      <c r="E680" t="s">
        <v>203</v>
      </c>
      <c r="F680">
        <v>2024</v>
      </c>
      <c r="G680" t="s">
        <v>31</v>
      </c>
      <c r="H680" t="s">
        <v>33</v>
      </c>
      <c r="I680" t="s">
        <v>12</v>
      </c>
      <c r="J680" t="s">
        <v>46</v>
      </c>
      <c r="K680" t="s">
        <v>11</v>
      </c>
      <c r="L680" t="s">
        <v>93</v>
      </c>
      <c r="M680">
        <v>4.1019961860000002E-3</v>
      </c>
    </row>
    <row r="681" spans="1:13" x14ac:dyDescent="0.25">
      <c r="A681">
        <v>5</v>
      </c>
      <c r="B681">
        <v>53</v>
      </c>
      <c r="C681">
        <v>3</v>
      </c>
      <c r="D681">
        <v>0</v>
      </c>
      <c r="E681" t="s">
        <v>204</v>
      </c>
      <c r="F681">
        <v>2024</v>
      </c>
      <c r="G681" t="s">
        <v>31</v>
      </c>
      <c r="H681" t="s">
        <v>33</v>
      </c>
      <c r="I681" t="s">
        <v>12</v>
      </c>
      <c r="J681" t="s">
        <v>46</v>
      </c>
      <c r="K681" t="s">
        <v>233</v>
      </c>
      <c r="L681" t="s">
        <v>94</v>
      </c>
      <c r="M681">
        <v>1.9592000000000001E-5</v>
      </c>
    </row>
    <row r="682" spans="1:13" x14ac:dyDescent="0.25">
      <c r="A682">
        <v>5</v>
      </c>
      <c r="B682">
        <v>53</v>
      </c>
      <c r="C682">
        <v>3</v>
      </c>
      <c r="D682">
        <v>0</v>
      </c>
      <c r="E682" t="s">
        <v>205</v>
      </c>
      <c r="F682">
        <v>2024</v>
      </c>
      <c r="G682" t="s">
        <v>31</v>
      </c>
      <c r="H682" t="s">
        <v>33</v>
      </c>
      <c r="I682" t="s">
        <v>12</v>
      </c>
      <c r="J682" t="s">
        <v>46</v>
      </c>
      <c r="K682" t="s">
        <v>17</v>
      </c>
      <c r="L682" t="s">
        <v>95</v>
      </c>
      <c r="M682">
        <v>3.50623866384E-3</v>
      </c>
    </row>
    <row r="683" spans="1:13" x14ac:dyDescent="0.25">
      <c r="A683">
        <v>5</v>
      </c>
      <c r="B683">
        <v>53</v>
      </c>
      <c r="C683">
        <v>3</v>
      </c>
      <c r="D683">
        <v>0</v>
      </c>
      <c r="E683" t="s">
        <v>206</v>
      </c>
      <c r="F683">
        <v>2024</v>
      </c>
      <c r="G683" t="s">
        <v>31</v>
      </c>
      <c r="H683" t="s">
        <v>33</v>
      </c>
      <c r="I683" t="s">
        <v>12</v>
      </c>
      <c r="J683" t="s">
        <v>46</v>
      </c>
      <c r="K683" t="s">
        <v>17</v>
      </c>
      <c r="L683" t="s">
        <v>96</v>
      </c>
      <c r="M683">
        <v>1.22106E-5</v>
      </c>
    </row>
    <row r="684" spans="1:13" x14ac:dyDescent="0.25">
      <c r="A684">
        <v>5</v>
      </c>
      <c r="B684">
        <v>53</v>
      </c>
      <c r="C684">
        <v>3</v>
      </c>
      <c r="D684">
        <v>0</v>
      </c>
      <c r="E684" t="s">
        <v>207</v>
      </c>
      <c r="F684">
        <v>2024</v>
      </c>
      <c r="G684" t="s">
        <v>31</v>
      </c>
      <c r="H684" t="s">
        <v>33</v>
      </c>
      <c r="I684" t="s">
        <v>12</v>
      </c>
      <c r="J684" t="s">
        <v>46</v>
      </c>
      <c r="K684" t="s">
        <v>17</v>
      </c>
      <c r="L684" t="s">
        <v>97</v>
      </c>
      <c r="M684">
        <v>2.5850500000000002E-4</v>
      </c>
    </row>
    <row r="685" spans="1:13" x14ac:dyDescent="0.25">
      <c r="A685">
        <v>5</v>
      </c>
      <c r="B685">
        <v>53</v>
      </c>
      <c r="C685">
        <v>3</v>
      </c>
      <c r="D685">
        <v>0</v>
      </c>
      <c r="E685" t="s">
        <v>208</v>
      </c>
      <c r="F685">
        <v>2024</v>
      </c>
      <c r="G685" t="s">
        <v>31</v>
      </c>
      <c r="H685" t="s">
        <v>33</v>
      </c>
      <c r="I685" t="s">
        <v>12</v>
      </c>
      <c r="J685" t="s">
        <v>46</v>
      </c>
      <c r="K685" t="s">
        <v>17</v>
      </c>
      <c r="L685" t="s">
        <v>98</v>
      </c>
      <c r="M685">
        <v>4.9997141999999996E-7</v>
      </c>
    </row>
    <row r="686" spans="1:13" x14ac:dyDescent="0.25">
      <c r="A686">
        <v>5</v>
      </c>
      <c r="B686">
        <v>53</v>
      </c>
      <c r="C686">
        <v>3</v>
      </c>
      <c r="D686">
        <v>0</v>
      </c>
      <c r="E686" t="s">
        <v>224</v>
      </c>
      <c r="F686">
        <v>2024</v>
      </c>
      <c r="G686" t="s">
        <v>31</v>
      </c>
      <c r="H686" t="s">
        <v>33</v>
      </c>
      <c r="I686" t="s">
        <v>12</v>
      </c>
      <c r="J686" t="s">
        <v>46</v>
      </c>
      <c r="K686" t="s">
        <v>17</v>
      </c>
      <c r="L686" t="s">
        <v>113</v>
      </c>
      <c r="M686">
        <v>6.3307863282400012E-2</v>
      </c>
    </row>
    <row r="687" spans="1:13" x14ac:dyDescent="0.25">
      <c r="A687">
        <v>5</v>
      </c>
      <c r="B687">
        <v>53</v>
      </c>
      <c r="C687">
        <v>3</v>
      </c>
      <c r="D687">
        <v>0</v>
      </c>
      <c r="E687" t="s">
        <v>211</v>
      </c>
      <c r="F687">
        <v>2024</v>
      </c>
      <c r="G687" t="s">
        <v>31</v>
      </c>
      <c r="H687" t="s">
        <v>33</v>
      </c>
      <c r="I687" t="s">
        <v>12</v>
      </c>
      <c r="J687" t="s">
        <v>46</v>
      </c>
      <c r="K687" t="s">
        <v>18</v>
      </c>
      <c r="L687" t="s">
        <v>102</v>
      </c>
      <c r="M687">
        <v>8.3333999999999999E-5</v>
      </c>
    </row>
    <row r="688" spans="1:13" x14ac:dyDescent="0.25">
      <c r="A688">
        <v>5</v>
      </c>
      <c r="B688">
        <v>53</v>
      </c>
      <c r="C688">
        <v>3</v>
      </c>
      <c r="D688">
        <v>0</v>
      </c>
      <c r="E688" t="s">
        <v>212</v>
      </c>
      <c r="F688">
        <v>2024</v>
      </c>
      <c r="G688" t="s">
        <v>31</v>
      </c>
      <c r="H688" t="s">
        <v>33</v>
      </c>
      <c r="I688" t="s">
        <v>12</v>
      </c>
      <c r="J688" t="s">
        <v>46</v>
      </c>
      <c r="K688" t="s">
        <v>18</v>
      </c>
      <c r="L688" t="s">
        <v>103</v>
      </c>
      <c r="M688">
        <v>1.8000309600000003E-7</v>
      </c>
    </row>
    <row r="689" spans="1:13" x14ac:dyDescent="0.25">
      <c r="A689">
        <v>5</v>
      </c>
      <c r="B689">
        <v>53</v>
      </c>
      <c r="C689">
        <v>3</v>
      </c>
      <c r="D689">
        <v>0</v>
      </c>
      <c r="E689" t="s">
        <v>213</v>
      </c>
      <c r="F689">
        <v>2024</v>
      </c>
      <c r="G689" t="s">
        <v>31</v>
      </c>
      <c r="H689" t="s">
        <v>33</v>
      </c>
      <c r="I689" t="s">
        <v>12</v>
      </c>
      <c r="J689" t="s">
        <v>46</v>
      </c>
      <c r="K689" t="s">
        <v>18</v>
      </c>
      <c r="L689" t="s">
        <v>104</v>
      </c>
      <c r="M689">
        <v>6.9999999999999999E-6</v>
      </c>
    </row>
    <row r="690" spans="1:13" x14ac:dyDescent="0.25">
      <c r="A690">
        <v>5</v>
      </c>
      <c r="B690">
        <v>53</v>
      </c>
      <c r="C690">
        <v>3</v>
      </c>
      <c r="D690">
        <v>0</v>
      </c>
      <c r="E690" t="s">
        <v>214</v>
      </c>
      <c r="F690">
        <v>2024</v>
      </c>
      <c r="G690" t="s">
        <v>31</v>
      </c>
      <c r="H690" t="s">
        <v>33</v>
      </c>
      <c r="I690" t="s">
        <v>12</v>
      </c>
      <c r="J690" t="s">
        <v>46</v>
      </c>
      <c r="K690" t="s">
        <v>18</v>
      </c>
      <c r="L690" t="s">
        <v>111</v>
      </c>
      <c r="M690">
        <v>7.4499999999999998E-6</v>
      </c>
    </row>
    <row r="691" spans="1:13" x14ac:dyDescent="0.25">
      <c r="A691">
        <v>5</v>
      </c>
      <c r="B691">
        <v>53</v>
      </c>
      <c r="C691">
        <v>3</v>
      </c>
      <c r="D691">
        <v>0</v>
      </c>
      <c r="E691" t="s">
        <v>215</v>
      </c>
      <c r="F691">
        <v>2024</v>
      </c>
      <c r="G691" t="s">
        <v>31</v>
      </c>
      <c r="H691" t="s">
        <v>33</v>
      </c>
      <c r="I691" t="s">
        <v>12</v>
      </c>
      <c r="J691" t="s">
        <v>46</v>
      </c>
      <c r="K691" t="s">
        <v>19</v>
      </c>
      <c r="L691" t="s">
        <v>106</v>
      </c>
      <c r="M691">
        <v>2.85571036E-4</v>
      </c>
    </row>
    <row r="692" spans="1:13" x14ac:dyDescent="0.25">
      <c r="A692">
        <v>5</v>
      </c>
      <c r="B692">
        <v>53</v>
      </c>
      <c r="C692">
        <v>3</v>
      </c>
      <c r="D692">
        <v>0</v>
      </c>
      <c r="E692" t="s">
        <v>216</v>
      </c>
      <c r="F692">
        <v>2024</v>
      </c>
      <c r="G692" t="s">
        <v>31</v>
      </c>
      <c r="H692" t="s">
        <v>33</v>
      </c>
      <c r="I692" t="s">
        <v>12</v>
      </c>
      <c r="J692" t="s">
        <v>46</v>
      </c>
      <c r="K692" t="s">
        <v>19</v>
      </c>
      <c r="L692" t="s">
        <v>107</v>
      </c>
      <c r="M692">
        <v>5.43325E-6</v>
      </c>
    </row>
    <row r="693" spans="1:13" x14ac:dyDescent="0.25">
      <c r="A693">
        <v>5</v>
      </c>
      <c r="B693">
        <v>53</v>
      </c>
      <c r="C693">
        <v>3</v>
      </c>
      <c r="D693">
        <v>0</v>
      </c>
      <c r="E693" t="s">
        <v>217</v>
      </c>
      <c r="F693">
        <v>2024</v>
      </c>
      <c r="G693" t="s">
        <v>31</v>
      </c>
      <c r="H693" t="s">
        <v>33</v>
      </c>
      <c r="I693" t="s">
        <v>12</v>
      </c>
      <c r="J693" t="s">
        <v>46</v>
      </c>
      <c r="K693" t="s">
        <v>19</v>
      </c>
      <c r="L693" t="s">
        <v>108</v>
      </c>
      <c r="M693">
        <v>4.621984214586E-3</v>
      </c>
    </row>
    <row r="694" spans="1:13" x14ac:dyDescent="0.25">
      <c r="A694">
        <v>5</v>
      </c>
      <c r="B694">
        <v>53</v>
      </c>
      <c r="C694">
        <v>3</v>
      </c>
      <c r="D694">
        <v>1</v>
      </c>
      <c r="E694" t="s">
        <v>185</v>
      </c>
      <c r="F694">
        <v>2024</v>
      </c>
      <c r="G694" t="s">
        <v>31</v>
      </c>
      <c r="H694" t="s">
        <v>33</v>
      </c>
      <c r="I694" t="s">
        <v>10</v>
      </c>
      <c r="J694" t="s">
        <v>44</v>
      </c>
      <c r="K694" t="s">
        <v>231</v>
      </c>
      <c r="L694" t="s">
        <v>75</v>
      </c>
      <c r="M694">
        <v>3.6579453582257924</v>
      </c>
    </row>
    <row r="695" spans="1:13" x14ac:dyDescent="0.25">
      <c r="A695">
        <v>5</v>
      </c>
      <c r="B695">
        <v>53</v>
      </c>
      <c r="C695">
        <v>3</v>
      </c>
      <c r="D695">
        <v>1</v>
      </c>
      <c r="E695" t="s">
        <v>190</v>
      </c>
      <c r="F695">
        <v>2024</v>
      </c>
      <c r="G695" t="s">
        <v>31</v>
      </c>
      <c r="H695" t="s">
        <v>33</v>
      </c>
      <c r="I695" t="s">
        <v>10</v>
      </c>
      <c r="J695" t="s">
        <v>45</v>
      </c>
      <c r="K695" t="s">
        <v>11</v>
      </c>
      <c r="L695" t="s">
        <v>80</v>
      </c>
      <c r="M695">
        <v>1.4991000000000001</v>
      </c>
    </row>
    <row r="696" spans="1:13" x14ac:dyDescent="0.25">
      <c r="A696">
        <v>5</v>
      </c>
      <c r="B696">
        <v>53</v>
      </c>
      <c r="C696">
        <v>3</v>
      </c>
      <c r="D696">
        <v>1</v>
      </c>
      <c r="E696" t="s">
        <v>201</v>
      </c>
      <c r="F696">
        <v>2024</v>
      </c>
      <c r="G696" t="s">
        <v>31</v>
      </c>
      <c r="H696" t="s">
        <v>33</v>
      </c>
      <c r="I696" t="s">
        <v>10</v>
      </c>
      <c r="J696" t="s">
        <v>45</v>
      </c>
      <c r="K696" t="s">
        <v>16</v>
      </c>
      <c r="L696" t="s">
        <v>91</v>
      </c>
      <c r="M696">
        <v>9.9999999999999995E-8</v>
      </c>
    </row>
    <row r="697" spans="1:13" x14ac:dyDescent="0.25">
      <c r="A697">
        <v>5</v>
      </c>
      <c r="B697">
        <v>53</v>
      </c>
      <c r="C697">
        <v>3</v>
      </c>
      <c r="D697">
        <v>1</v>
      </c>
      <c r="E697" t="s">
        <v>202</v>
      </c>
      <c r="F697">
        <v>2024</v>
      </c>
      <c r="G697" t="s">
        <v>31</v>
      </c>
      <c r="H697" t="s">
        <v>33</v>
      </c>
      <c r="I697" t="s">
        <v>10</v>
      </c>
      <c r="J697" t="s">
        <v>45</v>
      </c>
      <c r="K697" t="s">
        <v>16</v>
      </c>
      <c r="L697" t="s">
        <v>92</v>
      </c>
      <c r="M697">
        <v>2.2043802000000001</v>
      </c>
    </row>
    <row r="698" spans="1:13" x14ac:dyDescent="0.25">
      <c r="A698">
        <v>5</v>
      </c>
      <c r="B698">
        <v>53</v>
      </c>
      <c r="C698">
        <v>3</v>
      </c>
      <c r="D698">
        <v>1</v>
      </c>
      <c r="E698" t="s">
        <v>220</v>
      </c>
      <c r="F698">
        <v>2024</v>
      </c>
      <c r="G698" t="s">
        <v>31</v>
      </c>
      <c r="H698" t="s">
        <v>33</v>
      </c>
      <c r="I698" t="s">
        <v>10</v>
      </c>
      <c r="J698" t="s">
        <v>45</v>
      </c>
      <c r="K698" t="s">
        <v>24</v>
      </c>
      <c r="L698" t="s">
        <v>112</v>
      </c>
      <c r="M698">
        <v>7.6136091000000003E-2</v>
      </c>
    </row>
    <row r="699" spans="1:13" x14ac:dyDescent="0.25">
      <c r="A699">
        <v>5</v>
      </c>
      <c r="B699">
        <v>53</v>
      </c>
      <c r="C699">
        <v>3</v>
      </c>
      <c r="D699">
        <v>1</v>
      </c>
      <c r="E699" t="s">
        <v>204</v>
      </c>
      <c r="F699">
        <v>2024</v>
      </c>
      <c r="G699" t="s">
        <v>31</v>
      </c>
      <c r="H699" t="s">
        <v>33</v>
      </c>
      <c r="I699" t="s">
        <v>10</v>
      </c>
      <c r="J699" t="s">
        <v>46</v>
      </c>
      <c r="K699" t="s">
        <v>233</v>
      </c>
      <c r="L699" t="s">
        <v>94</v>
      </c>
      <c r="M699">
        <v>8.0000000000000002E-8</v>
      </c>
    </row>
    <row r="700" spans="1:13" x14ac:dyDescent="0.25">
      <c r="A700">
        <v>5</v>
      </c>
      <c r="B700">
        <v>53</v>
      </c>
      <c r="C700">
        <v>3</v>
      </c>
      <c r="D700">
        <v>1</v>
      </c>
      <c r="E700" t="s">
        <v>205</v>
      </c>
      <c r="F700">
        <v>2024</v>
      </c>
      <c r="G700" t="s">
        <v>31</v>
      </c>
      <c r="H700" t="s">
        <v>33</v>
      </c>
      <c r="I700" t="s">
        <v>10</v>
      </c>
      <c r="J700" t="s">
        <v>46</v>
      </c>
      <c r="K700" t="s">
        <v>17</v>
      </c>
      <c r="L700" t="s">
        <v>95</v>
      </c>
      <c r="M700">
        <v>1.5002063999999998E-7</v>
      </c>
    </row>
    <row r="701" spans="1:13" x14ac:dyDescent="0.25">
      <c r="A701">
        <v>5</v>
      </c>
      <c r="B701">
        <v>53</v>
      </c>
      <c r="C701">
        <v>3</v>
      </c>
      <c r="D701">
        <v>1</v>
      </c>
      <c r="E701" t="s">
        <v>224</v>
      </c>
      <c r="F701">
        <v>2024</v>
      </c>
      <c r="G701" t="s">
        <v>31</v>
      </c>
      <c r="H701" t="s">
        <v>33</v>
      </c>
      <c r="I701" t="s">
        <v>10</v>
      </c>
      <c r="J701" t="s">
        <v>46</v>
      </c>
      <c r="K701" t="s">
        <v>17</v>
      </c>
      <c r="L701" t="s">
        <v>113</v>
      </c>
      <c r="M701">
        <v>0.34741262875000006</v>
      </c>
    </row>
    <row r="702" spans="1:13" x14ac:dyDescent="0.25">
      <c r="A702">
        <v>5</v>
      </c>
      <c r="B702">
        <v>53</v>
      </c>
      <c r="C702">
        <v>3</v>
      </c>
      <c r="D702">
        <v>1</v>
      </c>
      <c r="E702" t="s">
        <v>213</v>
      </c>
      <c r="F702">
        <v>2024</v>
      </c>
      <c r="G702" t="s">
        <v>31</v>
      </c>
      <c r="H702" t="s">
        <v>33</v>
      </c>
      <c r="I702" t="s">
        <v>10</v>
      </c>
      <c r="J702" t="s">
        <v>46</v>
      </c>
      <c r="K702" t="s">
        <v>18</v>
      </c>
      <c r="L702" t="s">
        <v>104</v>
      </c>
      <c r="M702">
        <v>3.9999999999999998E-7</v>
      </c>
    </row>
    <row r="703" spans="1:13" x14ac:dyDescent="0.25">
      <c r="A703">
        <v>5</v>
      </c>
      <c r="B703">
        <v>53</v>
      </c>
      <c r="C703">
        <v>3</v>
      </c>
      <c r="D703">
        <v>1</v>
      </c>
      <c r="E703" t="s">
        <v>217</v>
      </c>
      <c r="F703">
        <v>2024</v>
      </c>
      <c r="G703" t="s">
        <v>31</v>
      </c>
      <c r="H703" t="s">
        <v>33</v>
      </c>
      <c r="I703" t="s">
        <v>10</v>
      </c>
      <c r="J703" t="s">
        <v>46</v>
      </c>
      <c r="K703" t="s">
        <v>19</v>
      </c>
      <c r="L703" t="s">
        <v>108</v>
      </c>
      <c r="M703">
        <v>2.3164999999999999E-8</v>
      </c>
    </row>
    <row r="704" spans="1:13" x14ac:dyDescent="0.25">
      <c r="A704">
        <v>5</v>
      </c>
      <c r="B704">
        <v>103</v>
      </c>
      <c r="C704">
        <v>4</v>
      </c>
      <c r="D704">
        <v>0</v>
      </c>
      <c r="E704" t="s">
        <v>183</v>
      </c>
      <c r="F704">
        <v>2024</v>
      </c>
      <c r="G704" t="s">
        <v>31</v>
      </c>
      <c r="H704" t="s">
        <v>41</v>
      </c>
      <c r="I704" t="s">
        <v>12</v>
      </c>
      <c r="J704" t="s">
        <v>44</v>
      </c>
      <c r="K704" t="s">
        <v>14</v>
      </c>
      <c r="L704" t="s">
        <v>73</v>
      </c>
      <c r="M704">
        <v>1.5E-5</v>
      </c>
    </row>
    <row r="705" spans="1:13" x14ac:dyDescent="0.25">
      <c r="A705">
        <v>5</v>
      </c>
      <c r="B705">
        <v>103</v>
      </c>
      <c r="C705">
        <v>4</v>
      </c>
      <c r="D705">
        <v>0</v>
      </c>
      <c r="E705" t="s">
        <v>195</v>
      </c>
      <c r="F705">
        <v>2024</v>
      </c>
      <c r="G705" t="s">
        <v>31</v>
      </c>
      <c r="H705" t="s">
        <v>41</v>
      </c>
      <c r="I705" t="s">
        <v>12</v>
      </c>
      <c r="J705" t="s">
        <v>45</v>
      </c>
      <c r="K705" t="s">
        <v>13</v>
      </c>
      <c r="L705" t="s">
        <v>85</v>
      </c>
      <c r="M705">
        <v>1.2E-4</v>
      </c>
    </row>
    <row r="706" spans="1:13" x14ac:dyDescent="0.25">
      <c r="A706">
        <v>5</v>
      </c>
      <c r="B706">
        <v>103</v>
      </c>
      <c r="C706">
        <v>4</v>
      </c>
      <c r="D706">
        <v>0</v>
      </c>
      <c r="E706" t="s">
        <v>201</v>
      </c>
      <c r="F706">
        <v>2024</v>
      </c>
      <c r="G706" t="s">
        <v>31</v>
      </c>
      <c r="H706" t="s">
        <v>41</v>
      </c>
      <c r="I706" t="s">
        <v>12</v>
      </c>
      <c r="J706" t="s">
        <v>45</v>
      </c>
      <c r="K706" t="s">
        <v>16</v>
      </c>
      <c r="L706" t="s">
        <v>91</v>
      </c>
      <c r="M706">
        <v>1.9999999999999999E-7</v>
      </c>
    </row>
    <row r="707" spans="1:13" x14ac:dyDescent="0.25">
      <c r="A707">
        <v>5</v>
      </c>
      <c r="B707">
        <v>103</v>
      </c>
      <c r="C707">
        <v>4</v>
      </c>
      <c r="D707">
        <v>0</v>
      </c>
      <c r="E707" t="s">
        <v>204</v>
      </c>
      <c r="F707">
        <v>2024</v>
      </c>
      <c r="G707" t="s">
        <v>31</v>
      </c>
      <c r="H707" t="s">
        <v>41</v>
      </c>
      <c r="I707" t="s">
        <v>12</v>
      </c>
      <c r="J707" t="s">
        <v>46</v>
      </c>
      <c r="K707" t="s">
        <v>233</v>
      </c>
      <c r="L707" t="s">
        <v>94</v>
      </c>
      <c r="M707">
        <v>8.064E-5</v>
      </c>
    </row>
    <row r="708" spans="1:13" x14ac:dyDescent="0.25">
      <c r="A708">
        <v>5</v>
      </c>
      <c r="B708">
        <v>103</v>
      </c>
      <c r="C708">
        <v>4</v>
      </c>
      <c r="D708">
        <v>0</v>
      </c>
      <c r="E708" t="s">
        <v>205</v>
      </c>
      <c r="F708">
        <v>2024</v>
      </c>
      <c r="G708" t="s">
        <v>31</v>
      </c>
      <c r="H708" t="s">
        <v>41</v>
      </c>
      <c r="I708" t="s">
        <v>12</v>
      </c>
      <c r="J708" t="s">
        <v>46</v>
      </c>
      <c r="K708" t="s">
        <v>17</v>
      </c>
      <c r="L708" t="s">
        <v>95</v>
      </c>
      <c r="M708">
        <v>1.7400373056000001E-5</v>
      </c>
    </row>
    <row r="709" spans="1:13" x14ac:dyDescent="0.25">
      <c r="A709">
        <v>5</v>
      </c>
      <c r="B709">
        <v>103</v>
      </c>
      <c r="C709">
        <v>4</v>
      </c>
      <c r="D709">
        <v>0</v>
      </c>
      <c r="E709" t="s">
        <v>207</v>
      </c>
      <c r="F709">
        <v>2024</v>
      </c>
      <c r="G709" t="s">
        <v>31</v>
      </c>
      <c r="H709" t="s">
        <v>41</v>
      </c>
      <c r="I709" t="s">
        <v>12</v>
      </c>
      <c r="J709" t="s">
        <v>46</v>
      </c>
      <c r="K709" t="s">
        <v>17</v>
      </c>
      <c r="L709" t="s">
        <v>97</v>
      </c>
      <c r="M709">
        <v>2.7263999999999994E-6</v>
      </c>
    </row>
    <row r="710" spans="1:13" x14ac:dyDescent="0.25">
      <c r="A710">
        <v>5</v>
      </c>
      <c r="B710">
        <v>103</v>
      </c>
      <c r="C710">
        <v>4</v>
      </c>
      <c r="D710">
        <v>0</v>
      </c>
      <c r="E710" t="s">
        <v>212</v>
      </c>
      <c r="F710">
        <v>2024</v>
      </c>
      <c r="G710" t="s">
        <v>31</v>
      </c>
      <c r="H710" t="s">
        <v>41</v>
      </c>
      <c r="I710" t="s">
        <v>12</v>
      </c>
      <c r="J710" t="s">
        <v>46</v>
      </c>
      <c r="K710" t="s">
        <v>18</v>
      </c>
      <c r="L710" t="s">
        <v>103</v>
      </c>
      <c r="M710">
        <v>3.20005504E-6</v>
      </c>
    </row>
    <row r="711" spans="1:13" x14ac:dyDescent="0.25">
      <c r="A711">
        <v>5</v>
      </c>
      <c r="B711">
        <v>103</v>
      </c>
      <c r="C711">
        <v>4</v>
      </c>
      <c r="D711">
        <v>0</v>
      </c>
      <c r="E711" t="s">
        <v>214</v>
      </c>
      <c r="F711">
        <v>2024</v>
      </c>
      <c r="G711" t="s">
        <v>31</v>
      </c>
      <c r="H711" t="s">
        <v>41</v>
      </c>
      <c r="I711" t="s">
        <v>12</v>
      </c>
      <c r="J711" t="s">
        <v>46</v>
      </c>
      <c r="K711" t="s">
        <v>18</v>
      </c>
      <c r="L711" t="s">
        <v>111</v>
      </c>
      <c r="M711">
        <v>4.0000000000000002E-4</v>
      </c>
    </row>
    <row r="712" spans="1:13" x14ac:dyDescent="0.25">
      <c r="A712">
        <v>5</v>
      </c>
      <c r="B712">
        <v>62</v>
      </c>
      <c r="C712">
        <v>5</v>
      </c>
      <c r="D712">
        <v>0</v>
      </c>
      <c r="E712" t="s">
        <v>183</v>
      </c>
      <c r="F712">
        <v>2024</v>
      </c>
      <c r="G712" t="s">
        <v>31</v>
      </c>
      <c r="H712" t="s">
        <v>35</v>
      </c>
      <c r="I712" t="s">
        <v>12</v>
      </c>
      <c r="J712" t="s">
        <v>44</v>
      </c>
      <c r="K712" t="s">
        <v>14</v>
      </c>
      <c r="L712" t="s">
        <v>73</v>
      </c>
      <c r="M712">
        <v>0.45922814725</v>
      </c>
    </row>
    <row r="713" spans="1:13" x14ac:dyDescent="0.25">
      <c r="A713">
        <v>5</v>
      </c>
      <c r="B713">
        <v>62</v>
      </c>
      <c r="C713">
        <v>5</v>
      </c>
      <c r="D713">
        <v>0</v>
      </c>
      <c r="E713" t="s">
        <v>184</v>
      </c>
      <c r="F713">
        <v>2024</v>
      </c>
      <c r="G713" t="s">
        <v>31</v>
      </c>
      <c r="H713" t="s">
        <v>35</v>
      </c>
      <c r="I713" t="s">
        <v>12</v>
      </c>
      <c r="J713" t="s">
        <v>44</v>
      </c>
      <c r="K713" t="s">
        <v>14</v>
      </c>
      <c r="L713" t="s">
        <v>74</v>
      </c>
      <c r="M713">
        <v>5.9176000000000007E-6</v>
      </c>
    </row>
    <row r="714" spans="1:13" x14ac:dyDescent="0.25">
      <c r="A714">
        <v>5</v>
      </c>
      <c r="B714">
        <v>62</v>
      </c>
      <c r="C714">
        <v>5</v>
      </c>
      <c r="D714">
        <v>0</v>
      </c>
      <c r="E714" t="s">
        <v>309</v>
      </c>
      <c r="F714">
        <v>2024</v>
      </c>
      <c r="G714" t="s">
        <v>31</v>
      </c>
      <c r="H714" t="s">
        <v>35</v>
      </c>
      <c r="I714" t="s">
        <v>12</v>
      </c>
      <c r="J714" t="s">
        <v>44</v>
      </c>
      <c r="K714" t="s">
        <v>14</v>
      </c>
      <c r="L714" t="s">
        <v>310</v>
      </c>
      <c r="M714">
        <v>6.8999999999999996E-7</v>
      </c>
    </row>
    <row r="715" spans="1:13" x14ac:dyDescent="0.25">
      <c r="A715">
        <v>5</v>
      </c>
      <c r="B715">
        <v>62</v>
      </c>
      <c r="C715">
        <v>5</v>
      </c>
      <c r="D715">
        <v>0</v>
      </c>
      <c r="E715" t="s">
        <v>185</v>
      </c>
      <c r="F715">
        <v>2024</v>
      </c>
      <c r="G715" t="s">
        <v>31</v>
      </c>
      <c r="H715" t="s">
        <v>35</v>
      </c>
      <c r="I715" t="s">
        <v>12</v>
      </c>
      <c r="J715" t="s">
        <v>44</v>
      </c>
      <c r="K715" t="s">
        <v>231</v>
      </c>
      <c r="L715" t="s">
        <v>75</v>
      </c>
      <c r="M715">
        <v>0.65647158059496724</v>
      </c>
    </row>
    <row r="716" spans="1:13" x14ac:dyDescent="0.25">
      <c r="A716">
        <v>5</v>
      </c>
      <c r="B716">
        <v>62</v>
      </c>
      <c r="C716">
        <v>5</v>
      </c>
      <c r="D716">
        <v>0</v>
      </c>
      <c r="E716" t="s">
        <v>219</v>
      </c>
      <c r="F716">
        <v>2024</v>
      </c>
      <c r="G716" t="s">
        <v>31</v>
      </c>
      <c r="H716" t="s">
        <v>35</v>
      </c>
      <c r="I716" t="s">
        <v>12</v>
      </c>
      <c r="J716" t="s">
        <v>45</v>
      </c>
      <c r="K716" t="s">
        <v>11</v>
      </c>
      <c r="L716" t="s">
        <v>110</v>
      </c>
      <c r="M716">
        <v>0.110847275</v>
      </c>
    </row>
    <row r="717" spans="1:13" x14ac:dyDescent="0.25">
      <c r="A717">
        <v>5</v>
      </c>
      <c r="B717">
        <v>62</v>
      </c>
      <c r="C717">
        <v>5</v>
      </c>
      <c r="D717">
        <v>0</v>
      </c>
      <c r="E717" t="s">
        <v>188</v>
      </c>
      <c r="F717">
        <v>2024</v>
      </c>
      <c r="G717" t="s">
        <v>31</v>
      </c>
      <c r="H717" t="s">
        <v>35</v>
      </c>
      <c r="I717" t="s">
        <v>12</v>
      </c>
      <c r="J717" t="s">
        <v>45</v>
      </c>
      <c r="K717" t="s">
        <v>11</v>
      </c>
      <c r="L717" t="s">
        <v>78</v>
      </c>
      <c r="M717">
        <v>3.4050000000000001E-7</v>
      </c>
    </row>
    <row r="718" spans="1:13" x14ac:dyDescent="0.25">
      <c r="A718">
        <v>5</v>
      </c>
      <c r="B718">
        <v>62</v>
      </c>
      <c r="C718">
        <v>5</v>
      </c>
      <c r="D718">
        <v>0</v>
      </c>
      <c r="E718" t="s">
        <v>190</v>
      </c>
      <c r="F718">
        <v>2024</v>
      </c>
      <c r="G718" t="s">
        <v>31</v>
      </c>
      <c r="H718" t="s">
        <v>35</v>
      </c>
      <c r="I718" t="s">
        <v>12</v>
      </c>
      <c r="J718" t="s">
        <v>45</v>
      </c>
      <c r="K718" t="s">
        <v>11</v>
      </c>
      <c r="L718" t="s">
        <v>80</v>
      </c>
      <c r="M718">
        <v>0.2462015774853801</v>
      </c>
    </row>
    <row r="719" spans="1:13" x14ac:dyDescent="0.25">
      <c r="A719">
        <v>5</v>
      </c>
      <c r="B719">
        <v>62</v>
      </c>
      <c r="C719">
        <v>5</v>
      </c>
      <c r="D719">
        <v>0</v>
      </c>
      <c r="E719" t="s">
        <v>191</v>
      </c>
      <c r="F719">
        <v>2024</v>
      </c>
      <c r="G719" t="s">
        <v>31</v>
      </c>
      <c r="H719" t="s">
        <v>35</v>
      </c>
      <c r="I719" t="s">
        <v>12</v>
      </c>
      <c r="J719" t="s">
        <v>45</v>
      </c>
      <c r="K719" t="s">
        <v>11</v>
      </c>
      <c r="L719" t="s">
        <v>81</v>
      </c>
      <c r="M719">
        <v>3.4E-5</v>
      </c>
    </row>
    <row r="720" spans="1:13" x14ac:dyDescent="0.25">
      <c r="A720">
        <v>5</v>
      </c>
      <c r="B720">
        <v>62</v>
      </c>
      <c r="C720">
        <v>5</v>
      </c>
      <c r="D720">
        <v>0</v>
      </c>
      <c r="E720" t="s">
        <v>192</v>
      </c>
      <c r="F720">
        <v>2024</v>
      </c>
      <c r="G720" t="s">
        <v>31</v>
      </c>
      <c r="H720" t="s">
        <v>35</v>
      </c>
      <c r="I720" t="s">
        <v>12</v>
      </c>
      <c r="J720" t="s">
        <v>45</v>
      </c>
      <c r="K720" t="s">
        <v>232</v>
      </c>
      <c r="L720" t="s">
        <v>82</v>
      </c>
      <c r="M720">
        <v>5.9894099999999996E-6</v>
      </c>
    </row>
    <row r="721" spans="1:13" x14ac:dyDescent="0.25">
      <c r="A721">
        <v>5</v>
      </c>
      <c r="B721">
        <v>62</v>
      </c>
      <c r="C721">
        <v>5</v>
      </c>
      <c r="D721">
        <v>0</v>
      </c>
      <c r="E721" t="s">
        <v>311</v>
      </c>
      <c r="F721">
        <v>2024</v>
      </c>
      <c r="G721" t="s">
        <v>31</v>
      </c>
      <c r="H721" t="s">
        <v>35</v>
      </c>
      <c r="I721" t="s">
        <v>12</v>
      </c>
      <c r="J721" t="s">
        <v>45</v>
      </c>
      <c r="K721" t="s">
        <v>13</v>
      </c>
      <c r="L721" t="s">
        <v>312</v>
      </c>
      <c r="M721">
        <v>4.9999999999999998E-8</v>
      </c>
    </row>
    <row r="722" spans="1:13" x14ac:dyDescent="0.25">
      <c r="A722">
        <v>5</v>
      </c>
      <c r="B722">
        <v>62</v>
      </c>
      <c r="C722">
        <v>5</v>
      </c>
      <c r="D722">
        <v>0</v>
      </c>
      <c r="E722" t="s">
        <v>195</v>
      </c>
      <c r="F722">
        <v>2024</v>
      </c>
      <c r="G722" t="s">
        <v>31</v>
      </c>
      <c r="H722" t="s">
        <v>35</v>
      </c>
      <c r="I722" t="s">
        <v>12</v>
      </c>
      <c r="J722" t="s">
        <v>45</v>
      </c>
      <c r="K722" t="s">
        <v>13</v>
      </c>
      <c r="L722" t="s">
        <v>85</v>
      </c>
      <c r="M722">
        <v>1.9793293E-2</v>
      </c>
    </row>
    <row r="723" spans="1:13" x14ac:dyDescent="0.25">
      <c r="A723">
        <v>5</v>
      </c>
      <c r="B723">
        <v>62</v>
      </c>
      <c r="C723">
        <v>5</v>
      </c>
      <c r="D723">
        <v>0</v>
      </c>
      <c r="E723" t="s">
        <v>226</v>
      </c>
      <c r="F723">
        <v>2024</v>
      </c>
      <c r="G723" t="s">
        <v>31</v>
      </c>
      <c r="H723" t="s">
        <v>35</v>
      </c>
      <c r="I723" t="s">
        <v>12</v>
      </c>
      <c r="J723" t="s">
        <v>45</v>
      </c>
      <c r="K723" t="s">
        <v>15</v>
      </c>
      <c r="L723" t="s">
        <v>115</v>
      </c>
      <c r="M723">
        <v>5.501133E-7</v>
      </c>
    </row>
    <row r="724" spans="1:13" x14ac:dyDescent="0.25">
      <c r="A724">
        <v>5</v>
      </c>
      <c r="B724">
        <v>62</v>
      </c>
      <c r="C724">
        <v>5</v>
      </c>
      <c r="D724">
        <v>0</v>
      </c>
      <c r="E724" t="s">
        <v>197</v>
      </c>
      <c r="F724">
        <v>2024</v>
      </c>
      <c r="G724" t="s">
        <v>31</v>
      </c>
      <c r="H724" t="s">
        <v>35</v>
      </c>
      <c r="I724" t="s">
        <v>12</v>
      </c>
      <c r="J724" t="s">
        <v>45</v>
      </c>
      <c r="K724" t="s">
        <v>15</v>
      </c>
      <c r="L724" t="s">
        <v>87</v>
      </c>
      <c r="M724">
        <v>2.0762676389400003E-2</v>
      </c>
    </row>
    <row r="725" spans="1:13" x14ac:dyDescent="0.25">
      <c r="A725">
        <v>5</v>
      </c>
      <c r="B725">
        <v>62</v>
      </c>
      <c r="C725">
        <v>5</v>
      </c>
      <c r="D725">
        <v>0</v>
      </c>
      <c r="E725" t="s">
        <v>202</v>
      </c>
      <c r="F725">
        <v>2024</v>
      </c>
      <c r="G725" t="s">
        <v>31</v>
      </c>
      <c r="H725" t="s">
        <v>35</v>
      </c>
      <c r="I725" t="s">
        <v>12</v>
      </c>
      <c r="J725" t="s">
        <v>45</v>
      </c>
      <c r="K725" t="s">
        <v>16</v>
      </c>
      <c r="L725" t="s">
        <v>92</v>
      </c>
      <c r="M725">
        <v>0.41502572142857141</v>
      </c>
    </row>
    <row r="726" spans="1:13" x14ac:dyDescent="0.25">
      <c r="A726">
        <v>5</v>
      </c>
      <c r="B726">
        <v>62</v>
      </c>
      <c r="C726">
        <v>5</v>
      </c>
      <c r="D726">
        <v>0</v>
      </c>
      <c r="E726" t="s">
        <v>313</v>
      </c>
      <c r="F726">
        <v>2024</v>
      </c>
      <c r="G726" t="s">
        <v>31</v>
      </c>
      <c r="H726" t="s">
        <v>35</v>
      </c>
      <c r="I726" t="s">
        <v>12</v>
      </c>
      <c r="J726" t="s">
        <v>45</v>
      </c>
      <c r="K726" t="s">
        <v>16</v>
      </c>
      <c r="L726" t="s">
        <v>314</v>
      </c>
      <c r="M726">
        <v>2.4E-2</v>
      </c>
    </row>
    <row r="727" spans="1:13" x14ac:dyDescent="0.25">
      <c r="A727">
        <v>5</v>
      </c>
      <c r="B727">
        <v>62</v>
      </c>
      <c r="C727">
        <v>5</v>
      </c>
      <c r="D727">
        <v>0</v>
      </c>
      <c r="E727" t="s">
        <v>220</v>
      </c>
      <c r="F727">
        <v>2024</v>
      </c>
      <c r="G727" t="s">
        <v>31</v>
      </c>
      <c r="H727" t="s">
        <v>35</v>
      </c>
      <c r="I727" t="s">
        <v>12</v>
      </c>
      <c r="J727" t="s">
        <v>45</v>
      </c>
      <c r="K727" t="s">
        <v>24</v>
      </c>
      <c r="L727" t="s">
        <v>112</v>
      </c>
      <c r="M727">
        <v>3.5174720199000003E-3</v>
      </c>
    </row>
    <row r="728" spans="1:13" x14ac:dyDescent="0.25">
      <c r="A728">
        <v>5</v>
      </c>
      <c r="B728">
        <v>62</v>
      </c>
      <c r="C728">
        <v>5</v>
      </c>
      <c r="D728">
        <v>0</v>
      </c>
      <c r="E728" t="s">
        <v>203</v>
      </c>
      <c r="F728">
        <v>2024</v>
      </c>
      <c r="G728" t="s">
        <v>31</v>
      </c>
      <c r="H728" t="s">
        <v>35</v>
      </c>
      <c r="I728" t="s">
        <v>12</v>
      </c>
      <c r="J728" t="s">
        <v>46</v>
      </c>
      <c r="K728" t="s">
        <v>11</v>
      </c>
      <c r="L728" t="s">
        <v>93</v>
      </c>
      <c r="M728">
        <v>2.3631976106199999E-2</v>
      </c>
    </row>
    <row r="729" spans="1:13" x14ac:dyDescent="0.25">
      <c r="A729">
        <v>5</v>
      </c>
      <c r="B729">
        <v>62</v>
      </c>
      <c r="C729">
        <v>5</v>
      </c>
      <c r="D729">
        <v>0</v>
      </c>
      <c r="E729" t="s">
        <v>204</v>
      </c>
      <c r="F729">
        <v>2024</v>
      </c>
      <c r="G729" t="s">
        <v>31</v>
      </c>
      <c r="H729" t="s">
        <v>35</v>
      </c>
      <c r="I729" t="s">
        <v>12</v>
      </c>
      <c r="J729" t="s">
        <v>46</v>
      </c>
      <c r="K729" t="s">
        <v>233</v>
      </c>
      <c r="L729" t="s">
        <v>94</v>
      </c>
      <c r="M729">
        <v>1.3549908519999999E-2</v>
      </c>
    </row>
    <row r="730" spans="1:13" x14ac:dyDescent="0.25">
      <c r="A730">
        <v>5</v>
      </c>
      <c r="B730">
        <v>62</v>
      </c>
      <c r="C730">
        <v>5</v>
      </c>
      <c r="D730">
        <v>0</v>
      </c>
      <c r="E730" t="s">
        <v>205</v>
      </c>
      <c r="F730">
        <v>2024</v>
      </c>
      <c r="G730" t="s">
        <v>31</v>
      </c>
      <c r="H730" t="s">
        <v>35</v>
      </c>
      <c r="I730" t="s">
        <v>12</v>
      </c>
      <c r="J730" t="s">
        <v>46</v>
      </c>
      <c r="K730" t="s">
        <v>17</v>
      </c>
      <c r="L730" t="s">
        <v>95</v>
      </c>
      <c r="M730">
        <v>0.62958690516889781</v>
      </c>
    </row>
    <row r="731" spans="1:13" x14ac:dyDescent="0.25">
      <c r="A731">
        <v>5</v>
      </c>
      <c r="B731">
        <v>62</v>
      </c>
      <c r="C731">
        <v>5</v>
      </c>
      <c r="D731">
        <v>0</v>
      </c>
      <c r="E731" t="s">
        <v>206</v>
      </c>
      <c r="F731">
        <v>2024</v>
      </c>
      <c r="G731" t="s">
        <v>31</v>
      </c>
      <c r="H731" t="s">
        <v>35</v>
      </c>
      <c r="I731" t="s">
        <v>12</v>
      </c>
      <c r="J731" t="s">
        <v>46</v>
      </c>
      <c r="K731" t="s">
        <v>17</v>
      </c>
      <c r="L731" t="s">
        <v>96</v>
      </c>
      <c r="M731">
        <v>0.1273240397</v>
      </c>
    </row>
    <row r="732" spans="1:13" x14ac:dyDescent="0.25">
      <c r="A732">
        <v>5</v>
      </c>
      <c r="B732">
        <v>62</v>
      </c>
      <c r="C732">
        <v>5</v>
      </c>
      <c r="D732">
        <v>0</v>
      </c>
      <c r="E732" t="s">
        <v>207</v>
      </c>
      <c r="F732">
        <v>2024</v>
      </c>
      <c r="G732" t="s">
        <v>31</v>
      </c>
      <c r="H732" t="s">
        <v>35</v>
      </c>
      <c r="I732" t="s">
        <v>12</v>
      </c>
      <c r="J732" t="s">
        <v>46</v>
      </c>
      <c r="K732" t="s">
        <v>17</v>
      </c>
      <c r="L732" t="s">
        <v>97</v>
      </c>
      <c r="M732">
        <v>2.4972186E-2</v>
      </c>
    </row>
    <row r="733" spans="1:13" x14ac:dyDescent="0.25">
      <c r="A733">
        <v>5</v>
      </c>
      <c r="B733">
        <v>62</v>
      </c>
      <c r="C733">
        <v>5</v>
      </c>
      <c r="D733">
        <v>0</v>
      </c>
      <c r="E733" t="s">
        <v>208</v>
      </c>
      <c r="F733">
        <v>2024</v>
      </c>
      <c r="G733" t="s">
        <v>31</v>
      </c>
      <c r="H733" t="s">
        <v>35</v>
      </c>
      <c r="I733" t="s">
        <v>12</v>
      </c>
      <c r="J733" t="s">
        <v>46</v>
      </c>
      <c r="K733" t="s">
        <v>17</v>
      </c>
      <c r="L733" t="s">
        <v>98</v>
      </c>
      <c r="M733">
        <v>1.4999142600000001E-6</v>
      </c>
    </row>
    <row r="734" spans="1:13" x14ac:dyDescent="0.25">
      <c r="A734">
        <v>5</v>
      </c>
      <c r="B734">
        <v>62</v>
      </c>
      <c r="C734">
        <v>5</v>
      </c>
      <c r="D734">
        <v>0</v>
      </c>
      <c r="E734" t="s">
        <v>224</v>
      </c>
      <c r="F734">
        <v>2024</v>
      </c>
      <c r="G734" t="s">
        <v>31</v>
      </c>
      <c r="H734" t="s">
        <v>35</v>
      </c>
      <c r="I734" t="s">
        <v>12</v>
      </c>
      <c r="J734" t="s">
        <v>46</v>
      </c>
      <c r="K734" t="s">
        <v>17</v>
      </c>
      <c r="L734" t="s">
        <v>113</v>
      </c>
      <c r="M734">
        <v>0.30684368008229751</v>
      </c>
    </row>
    <row r="735" spans="1:13" x14ac:dyDescent="0.25">
      <c r="A735">
        <v>5</v>
      </c>
      <c r="B735">
        <v>62</v>
      </c>
      <c r="C735">
        <v>5</v>
      </c>
      <c r="D735">
        <v>0</v>
      </c>
      <c r="E735" t="s">
        <v>225</v>
      </c>
      <c r="F735">
        <v>2024</v>
      </c>
      <c r="G735" t="s">
        <v>31</v>
      </c>
      <c r="H735" t="s">
        <v>35</v>
      </c>
      <c r="I735" t="s">
        <v>12</v>
      </c>
      <c r="J735" t="s">
        <v>46</v>
      </c>
      <c r="K735" t="s">
        <v>18</v>
      </c>
      <c r="L735" t="s">
        <v>114</v>
      </c>
      <c r="M735">
        <v>5.2608000000000017E-4</v>
      </c>
    </row>
    <row r="736" spans="1:13" x14ac:dyDescent="0.25">
      <c r="A736">
        <v>5</v>
      </c>
      <c r="B736">
        <v>62</v>
      </c>
      <c r="C736">
        <v>5</v>
      </c>
      <c r="D736">
        <v>0</v>
      </c>
      <c r="E736" t="s">
        <v>211</v>
      </c>
      <c r="F736">
        <v>2024</v>
      </c>
      <c r="G736" t="s">
        <v>31</v>
      </c>
      <c r="H736" t="s">
        <v>35</v>
      </c>
      <c r="I736" t="s">
        <v>12</v>
      </c>
      <c r="J736" t="s">
        <v>46</v>
      </c>
      <c r="K736" t="s">
        <v>18</v>
      </c>
      <c r="L736" t="s">
        <v>102</v>
      </c>
      <c r="M736">
        <v>8.2516679999999987E-5</v>
      </c>
    </row>
    <row r="737" spans="1:13" x14ac:dyDescent="0.25">
      <c r="A737">
        <v>5</v>
      </c>
      <c r="B737">
        <v>62</v>
      </c>
      <c r="C737">
        <v>5</v>
      </c>
      <c r="D737">
        <v>0</v>
      </c>
      <c r="E737" t="s">
        <v>213</v>
      </c>
      <c r="F737">
        <v>2024</v>
      </c>
      <c r="G737" t="s">
        <v>31</v>
      </c>
      <c r="H737" t="s">
        <v>35</v>
      </c>
      <c r="I737" t="s">
        <v>12</v>
      </c>
      <c r="J737" t="s">
        <v>46</v>
      </c>
      <c r="K737" t="s">
        <v>18</v>
      </c>
      <c r="L737" t="s">
        <v>104</v>
      </c>
      <c r="M737">
        <v>3.2876000000000002E-5</v>
      </c>
    </row>
    <row r="738" spans="1:13" x14ac:dyDescent="0.25">
      <c r="A738">
        <v>5</v>
      </c>
      <c r="B738">
        <v>62</v>
      </c>
      <c r="C738">
        <v>5</v>
      </c>
      <c r="D738">
        <v>0</v>
      </c>
      <c r="E738" t="s">
        <v>214</v>
      </c>
      <c r="F738">
        <v>2024</v>
      </c>
      <c r="G738" t="s">
        <v>31</v>
      </c>
      <c r="H738" t="s">
        <v>35</v>
      </c>
      <c r="I738" t="s">
        <v>12</v>
      </c>
      <c r="J738" t="s">
        <v>46</v>
      </c>
      <c r="K738" t="s">
        <v>18</v>
      </c>
      <c r="L738" t="s">
        <v>111</v>
      </c>
      <c r="M738">
        <v>6.7714999999999997E-2</v>
      </c>
    </row>
    <row r="739" spans="1:13" x14ac:dyDescent="0.25">
      <c r="A739">
        <v>5</v>
      </c>
      <c r="B739">
        <v>62</v>
      </c>
      <c r="C739">
        <v>5</v>
      </c>
      <c r="D739">
        <v>0</v>
      </c>
      <c r="E739" t="s">
        <v>215</v>
      </c>
      <c r="F739">
        <v>2024</v>
      </c>
      <c r="G739" t="s">
        <v>31</v>
      </c>
      <c r="H739" t="s">
        <v>35</v>
      </c>
      <c r="I739" t="s">
        <v>12</v>
      </c>
      <c r="J739" t="s">
        <v>46</v>
      </c>
      <c r="K739" t="s">
        <v>19</v>
      </c>
      <c r="L739" t="s">
        <v>106</v>
      </c>
      <c r="M739">
        <v>6.9579425199999998E-4</v>
      </c>
    </row>
    <row r="740" spans="1:13" x14ac:dyDescent="0.25">
      <c r="A740">
        <v>5</v>
      </c>
      <c r="B740">
        <v>62</v>
      </c>
      <c r="C740">
        <v>5</v>
      </c>
      <c r="D740">
        <v>0</v>
      </c>
      <c r="E740" t="s">
        <v>216</v>
      </c>
      <c r="F740">
        <v>2024</v>
      </c>
      <c r="G740" t="s">
        <v>31</v>
      </c>
      <c r="H740" t="s">
        <v>35</v>
      </c>
      <c r="I740" t="s">
        <v>12</v>
      </c>
      <c r="J740" t="s">
        <v>46</v>
      </c>
      <c r="K740" t="s">
        <v>19</v>
      </c>
      <c r="L740" t="s">
        <v>107</v>
      </c>
      <c r="M740">
        <v>1.3573912832248649</v>
      </c>
    </row>
    <row r="741" spans="1:13" x14ac:dyDescent="0.25">
      <c r="A741">
        <v>5</v>
      </c>
      <c r="B741">
        <v>62</v>
      </c>
      <c r="C741">
        <v>5</v>
      </c>
      <c r="D741">
        <v>0</v>
      </c>
      <c r="E741" t="s">
        <v>217</v>
      </c>
      <c r="F741">
        <v>2024</v>
      </c>
      <c r="G741" t="s">
        <v>31</v>
      </c>
      <c r="H741" t="s">
        <v>35</v>
      </c>
      <c r="I741" t="s">
        <v>12</v>
      </c>
      <c r="J741" t="s">
        <v>46</v>
      </c>
      <c r="K741" t="s">
        <v>19</v>
      </c>
      <c r="L741" t="s">
        <v>108</v>
      </c>
      <c r="M741">
        <v>4.6219824290859995E-3</v>
      </c>
    </row>
    <row r="742" spans="1:13" x14ac:dyDescent="0.25">
      <c r="A742">
        <v>5</v>
      </c>
      <c r="B742">
        <v>62</v>
      </c>
      <c r="C742">
        <v>5</v>
      </c>
      <c r="D742">
        <v>0</v>
      </c>
      <c r="E742" t="s">
        <v>218</v>
      </c>
      <c r="F742">
        <v>2024</v>
      </c>
      <c r="G742" t="s">
        <v>31</v>
      </c>
      <c r="H742" t="s">
        <v>35</v>
      </c>
      <c r="I742" t="s">
        <v>12</v>
      </c>
      <c r="J742" t="s">
        <v>46</v>
      </c>
      <c r="K742" t="s">
        <v>19</v>
      </c>
      <c r="L742" t="s">
        <v>109</v>
      </c>
      <c r="M742">
        <v>1.8484000000000001E-5</v>
      </c>
    </row>
    <row r="743" spans="1:13" x14ac:dyDescent="0.25">
      <c r="A743">
        <v>7</v>
      </c>
      <c r="B743">
        <v>71</v>
      </c>
      <c r="C743">
        <v>1</v>
      </c>
      <c r="D743">
        <v>0</v>
      </c>
      <c r="E743" t="s">
        <v>183</v>
      </c>
      <c r="F743">
        <v>2024</v>
      </c>
      <c r="G743" t="s">
        <v>36</v>
      </c>
      <c r="H743" t="s">
        <v>37</v>
      </c>
      <c r="I743" t="s">
        <v>12</v>
      </c>
      <c r="J743" t="s">
        <v>44</v>
      </c>
      <c r="K743" t="s">
        <v>14</v>
      </c>
      <c r="L743" t="s">
        <v>73</v>
      </c>
      <c r="M743">
        <v>2.0033666666666668E-2</v>
      </c>
    </row>
    <row r="744" spans="1:13" x14ac:dyDescent="0.25">
      <c r="A744">
        <v>7</v>
      </c>
      <c r="B744">
        <v>71</v>
      </c>
      <c r="C744">
        <v>1</v>
      </c>
      <c r="D744">
        <v>0</v>
      </c>
      <c r="E744" t="s">
        <v>185</v>
      </c>
      <c r="F744">
        <v>2024</v>
      </c>
      <c r="G744" t="s">
        <v>36</v>
      </c>
      <c r="H744" t="s">
        <v>37</v>
      </c>
      <c r="I744" t="s">
        <v>12</v>
      </c>
      <c r="J744" t="s">
        <v>44</v>
      </c>
      <c r="K744" t="s">
        <v>231</v>
      </c>
      <c r="L744" t="s">
        <v>75</v>
      </c>
      <c r="M744">
        <v>9.5566035530621776E-2</v>
      </c>
    </row>
    <row r="745" spans="1:13" x14ac:dyDescent="0.25">
      <c r="A745">
        <v>7</v>
      </c>
      <c r="B745">
        <v>71</v>
      </c>
      <c r="C745">
        <v>1</v>
      </c>
      <c r="D745">
        <v>0</v>
      </c>
      <c r="E745" t="s">
        <v>190</v>
      </c>
      <c r="F745">
        <v>2024</v>
      </c>
      <c r="G745" t="s">
        <v>36</v>
      </c>
      <c r="H745" t="s">
        <v>37</v>
      </c>
      <c r="I745" t="s">
        <v>12</v>
      </c>
      <c r="J745" t="s">
        <v>45</v>
      </c>
      <c r="K745" t="s">
        <v>11</v>
      </c>
      <c r="L745" t="s">
        <v>80</v>
      </c>
      <c r="M745">
        <v>1.9999999999999996E-3</v>
      </c>
    </row>
    <row r="746" spans="1:13" x14ac:dyDescent="0.25">
      <c r="A746">
        <v>7</v>
      </c>
      <c r="B746">
        <v>71</v>
      </c>
      <c r="C746">
        <v>1</v>
      </c>
      <c r="D746">
        <v>0</v>
      </c>
      <c r="E746" t="s">
        <v>191</v>
      </c>
      <c r="F746">
        <v>2024</v>
      </c>
      <c r="G746" t="s">
        <v>36</v>
      </c>
      <c r="H746" t="s">
        <v>37</v>
      </c>
      <c r="I746" t="s">
        <v>12</v>
      </c>
      <c r="J746" t="s">
        <v>45</v>
      </c>
      <c r="K746" t="s">
        <v>11</v>
      </c>
      <c r="L746" t="s">
        <v>81</v>
      </c>
      <c r="M746">
        <v>1.5724999999999999E-2</v>
      </c>
    </row>
    <row r="747" spans="1:13" x14ac:dyDescent="0.25">
      <c r="A747">
        <v>7</v>
      </c>
      <c r="B747">
        <v>71</v>
      </c>
      <c r="C747">
        <v>1</v>
      </c>
      <c r="D747">
        <v>0</v>
      </c>
      <c r="E747" t="s">
        <v>197</v>
      </c>
      <c r="F747">
        <v>2024</v>
      </c>
      <c r="G747" t="s">
        <v>36</v>
      </c>
      <c r="H747" t="s">
        <v>37</v>
      </c>
      <c r="I747" t="s">
        <v>12</v>
      </c>
      <c r="J747" t="s">
        <v>45</v>
      </c>
      <c r="K747" t="s">
        <v>15</v>
      </c>
      <c r="L747" t="s">
        <v>87</v>
      </c>
      <c r="M747">
        <v>1.4361347520000002E-3</v>
      </c>
    </row>
    <row r="748" spans="1:13" x14ac:dyDescent="0.25">
      <c r="A748">
        <v>7</v>
      </c>
      <c r="B748">
        <v>71</v>
      </c>
      <c r="C748">
        <v>1</v>
      </c>
      <c r="D748">
        <v>0</v>
      </c>
      <c r="E748" t="s">
        <v>202</v>
      </c>
      <c r="F748">
        <v>2024</v>
      </c>
      <c r="G748" t="s">
        <v>36</v>
      </c>
      <c r="H748" t="s">
        <v>37</v>
      </c>
      <c r="I748" t="s">
        <v>12</v>
      </c>
      <c r="J748" t="s">
        <v>45</v>
      </c>
      <c r="K748" t="s">
        <v>16</v>
      </c>
      <c r="L748" t="s">
        <v>92</v>
      </c>
      <c r="M748">
        <v>4.6354999999999993E-2</v>
      </c>
    </row>
    <row r="749" spans="1:13" x14ac:dyDescent="0.25">
      <c r="A749">
        <v>7</v>
      </c>
      <c r="B749">
        <v>71</v>
      </c>
      <c r="C749">
        <v>1</v>
      </c>
      <c r="D749">
        <v>0</v>
      </c>
      <c r="E749" t="s">
        <v>220</v>
      </c>
      <c r="F749">
        <v>2024</v>
      </c>
      <c r="G749" t="s">
        <v>36</v>
      </c>
      <c r="H749" t="s">
        <v>37</v>
      </c>
      <c r="I749" t="s">
        <v>12</v>
      </c>
      <c r="J749" t="s">
        <v>45</v>
      </c>
      <c r="K749" t="s">
        <v>24</v>
      </c>
      <c r="L749" t="s">
        <v>112</v>
      </c>
      <c r="M749">
        <v>5.6724343200000001E-3</v>
      </c>
    </row>
    <row r="750" spans="1:13" x14ac:dyDescent="0.25">
      <c r="A750">
        <v>7</v>
      </c>
      <c r="B750">
        <v>71</v>
      </c>
      <c r="C750">
        <v>1</v>
      </c>
      <c r="D750">
        <v>0</v>
      </c>
      <c r="E750" t="s">
        <v>203</v>
      </c>
      <c r="F750">
        <v>2024</v>
      </c>
      <c r="G750" t="s">
        <v>36</v>
      </c>
      <c r="H750" t="s">
        <v>37</v>
      </c>
      <c r="I750" t="s">
        <v>12</v>
      </c>
      <c r="J750" t="s">
        <v>46</v>
      </c>
      <c r="K750" t="s">
        <v>11</v>
      </c>
      <c r="L750" t="s">
        <v>93</v>
      </c>
      <c r="M750">
        <v>2.9385208319999993E-3</v>
      </c>
    </row>
    <row r="751" spans="1:13" x14ac:dyDescent="0.25">
      <c r="A751">
        <v>7</v>
      </c>
      <c r="B751">
        <v>71</v>
      </c>
      <c r="C751">
        <v>1</v>
      </c>
      <c r="D751">
        <v>0</v>
      </c>
      <c r="E751" t="s">
        <v>204</v>
      </c>
      <c r="F751">
        <v>2024</v>
      </c>
      <c r="G751" t="s">
        <v>36</v>
      </c>
      <c r="H751" t="s">
        <v>37</v>
      </c>
      <c r="I751" t="s">
        <v>12</v>
      </c>
      <c r="J751" t="s">
        <v>46</v>
      </c>
      <c r="K751" t="s">
        <v>233</v>
      </c>
      <c r="L751" t="s">
        <v>94</v>
      </c>
      <c r="M751">
        <v>1.6000000000000001E-3</v>
      </c>
    </row>
    <row r="752" spans="1:13" x14ac:dyDescent="0.25">
      <c r="A752">
        <v>7</v>
      </c>
      <c r="B752">
        <v>71</v>
      </c>
      <c r="C752">
        <v>1</v>
      </c>
      <c r="D752">
        <v>0</v>
      </c>
      <c r="E752" t="s">
        <v>205</v>
      </c>
      <c r="F752">
        <v>2024</v>
      </c>
      <c r="G752" t="s">
        <v>36</v>
      </c>
      <c r="H752" t="s">
        <v>37</v>
      </c>
      <c r="I752" t="s">
        <v>12</v>
      </c>
      <c r="J752" t="s">
        <v>46</v>
      </c>
      <c r="K752" t="s">
        <v>17</v>
      </c>
      <c r="L752" t="s">
        <v>95</v>
      </c>
      <c r="M752">
        <v>0.27124811999999998</v>
      </c>
    </row>
    <row r="753" spans="1:13" x14ac:dyDescent="0.25">
      <c r="A753">
        <v>7</v>
      </c>
      <c r="B753">
        <v>71</v>
      </c>
      <c r="C753">
        <v>1</v>
      </c>
      <c r="D753">
        <v>0</v>
      </c>
      <c r="E753" t="s">
        <v>207</v>
      </c>
      <c r="F753">
        <v>2024</v>
      </c>
      <c r="G753" t="s">
        <v>36</v>
      </c>
      <c r="H753" t="s">
        <v>37</v>
      </c>
      <c r="I753" t="s">
        <v>12</v>
      </c>
      <c r="J753" t="s">
        <v>46</v>
      </c>
      <c r="K753" t="s">
        <v>17</v>
      </c>
      <c r="L753" t="s">
        <v>97</v>
      </c>
      <c r="M753">
        <v>5.1567599749999998E-2</v>
      </c>
    </row>
    <row r="754" spans="1:13" x14ac:dyDescent="0.25">
      <c r="A754">
        <v>7</v>
      </c>
      <c r="B754">
        <v>71</v>
      </c>
      <c r="C754">
        <v>1</v>
      </c>
      <c r="D754">
        <v>0</v>
      </c>
      <c r="E754" t="s">
        <v>225</v>
      </c>
      <c r="F754">
        <v>2024</v>
      </c>
      <c r="G754" t="s">
        <v>36</v>
      </c>
      <c r="H754" t="s">
        <v>37</v>
      </c>
      <c r="I754" t="s">
        <v>12</v>
      </c>
      <c r="J754" t="s">
        <v>46</v>
      </c>
      <c r="K754" t="s">
        <v>18</v>
      </c>
      <c r="L754" t="s">
        <v>114</v>
      </c>
      <c r="M754">
        <v>4.7347200000000004E-3</v>
      </c>
    </row>
    <row r="755" spans="1:13" x14ac:dyDescent="0.25">
      <c r="A755">
        <v>7</v>
      </c>
      <c r="B755">
        <v>71</v>
      </c>
      <c r="C755">
        <v>1</v>
      </c>
      <c r="D755">
        <v>0</v>
      </c>
      <c r="E755" t="s">
        <v>210</v>
      </c>
      <c r="F755">
        <v>2024</v>
      </c>
      <c r="G755" t="s">
        <v>36</v>
      </c>
      <c r="H755" t="s">
        <v>37</v>
      </c>
      <c r="I755" t="s">
        <v>12</v>
      </c>
      <c r="J755" t="s">
        <v>46</v>
      </c>
      <c r="K755" t="s">
        <v>18</v>
      </c>
      <c r="L755" t="s">
        <v>101</v>
      </c>
      <c r="M755">
        <v>8.0015871999999984E-3</v>
      </c>
    </row>
    <row r="756" spans="1:13" x14ac:dyDescent="0.25">
      <c r="A756">
        <v>7</v>
      </c>
      <c r="B756">
        <v>71</v>
      </c>
      <c r="C756">
        <v>1</v>
      </c>
      <c r="D756">
        <v>0</v>
      </c>
      <c r="E756" t="s">
        <v>212</v>
      </c>
      <c r="F756">
        <v>2024</v>
      </c>
      <c r="G756" t="s">
        <v>36</v>
      </c>
      <c r="H756" t="s">
        <v>37</v>
      </c>
      <c r="I756" t="s">
        <v>12</v>
      </c>
      <c r="J756" t="s">
        <v>46</v>
      </c>
      <c r="K756" t="s">
        <v>18</v>
      </c>
      <c r="L756" t="s">
        <v>103</v>
      </c>
      <c r="M756">
        <v>2.0000000000000002E-5</v>
      </c>
    </row>
    <row r="757" spans="1:13" x14ac:dyDescent="0.25">
      <c r="A757">
        <v>7</v>
      </c>
      <c r="B757">
        <v>71</v>
      </c>
      <c r="C757">
        <v>1</v>
      </c>
      <c r="D757">
        <v>0</v>
      </c>
      <c r="E757" t="s">
        <v>216</v>
      </c>
      <c r="F757">
        <v>2024</v>
      </c>
      <c r="G757" t="s">
        <v>36</v>
      </c>
      <c r="H757" t="s">
        <v>37</v>
      </c>
      <c r="I757" t="s">
        <v>12</v>
      </c>
      <c r="J757" t="s">
        <v>46</v>
      </c>
      <c r="K757" t="s">
        <v>19</v>
      </c>
      <c r="L757" t="s">
        <v>107</v>
      </c>
      <c r="M757">
        <v>7.8463749999999999E-2</v>
      </c>
    </row>
    <row r="758" spans="1:13" x14ac:dyDescent="0.25">
      <c r="A758">
        <v>7</v>
      </c>
      <c r="B758">
        <v>71</v>
      </c>
      <c r="C758">
        <v>1</v>
      </c>
      <c r="D758">
        <v>0</v>
      </c>
      <c r="E758" t="s">
        <v>217</v>
      </c>
      <c r="F758">
        <v>2024</v>
      </c>
      <c r="G758" t="s">
        <v>36</v>
      </c>
      <c r="H758" t="s">
        <v>37</v>
      </c>
      <c r="I758" t="s">
        <v>12</v>
      </c>
      <c r="J758" t="s">
        <v>46</v>
      </c>
      <c r="K758" t="s">
        <v>19</v>
      </c>
      <c r="L758" t="s">
        <v>108</v>
      </c>
      <c r="M758">
        <v>1.0396452E-2</v>
      </c>
    </row>
    <row r="759" spans="1:13" x14ac:dyDescent="0.25">
      <c r="A759">
        <v>7</v>
      </c>
      <c r="B759">
        <v>71</v>
      </c>
      <c r="C759">
        <v>1</v>
      </c>
      <c r="D759">
        <v>1</v>
      </c>
      <c r="E759" t="s">
        <v>183</v>
      </c>
      <c r="F759">
        <v>2024</v>
      </c>
      <c r="G759" t="s">
        <v>36</v>
      </c>
      <c r="H759" t="s">
        <v>37</v>
      </c>
      <c r="I759" t="s">
        <v>10</v>
      </c>
      <c r="J759" t="s">
        <v>44</v>
      </c>
      <c r="K759" t="s">
        <v>14</v>
      </c>
      <c r="L759" t="s">
        <v>73</v>
      </c>
      <c r="M759">
        <v>1.6467665</v>
      </c>
    </row>
    <row r="760" spans="1:13" x14ac:dyDescent="0.25">
      <c r="A760">
        <v>7</v>
      </c>
      <c r="B760">
        <v>71</v>
      </c>
      <c r="C760">
        <v>1</v>
      </c>
      <c r="D760">
        <v>1</v>
      </c>
      <c r="E760" t="s">
        <v>185</v>
      </c>
      <c r="F760">
        <v>2024</v>
      </c>
      <c r="G760" t="s">
        <v>36</v>
      </c>
      <c r="H760" t="s">
        <v>37</v>
      </c>
      <c r="I760" t="s">
        <v>10</v>
      </c>
      <c r="J760" t="s">
        <v>44</v>
      </c>
      <c r="K760" t="s">
        <v>231</v>
      </c>
      <c r="L760" t="s">
        <v>75</v>
      </c>
      <c r="M760">
        <v>7.4111978599999997</v>
      </c>
    </row>
    <row r="761" spans="1:13" x14ac:dyDescent="0.25">
      <c r="A761">
        <v>7</v>
      </c>
      <c r="B761">
        <v>71</v>
      </c>
      <c r="C761">
        <v>1</v>
      </c>
      <c r="D761">
        <v>1</v>
      </c>
      <c r="E761" t="s">
        <v>190</v>
      </c>
      <c r="F761">
        <v>2024</v>
      </c>
      <c r="G761" t="s">
        <v>36</v>
      </c>
      <c r="H761" t="s">
        <v>37</v>
      </c>
      <c r="I761" t="s">
        <v>10</v>
      </c>
      <c r="J761" t="s">
        <v>45</v>
      </c>
      <c r="K761" t="s">
        <v>11</v>
      </c>
      <c r="L761" t="s">
        <v>80</v>
      </c>
      <c r="M761">
        <v>1.33897</v>
      </c>
    </row>
    <row r="762" spans="1:13" x14ac:dyDescent="0.25">
      <c r="A762">
        <v>7</v>
      </c>
      <c r="B762">
        <v>71</v>
      </c>
      <c r="C762">
        <v>1</v>
      </c>
      <c r="D762">
        <v>1</v>
      </c>
      <c r="E762" t="s">
        <v>191</v>
      </c>
      <c r="F762">
        <v>2024</v>
      </c>
      <c r="G762" t="s">
        <v>36</v>
      </c>
      <c r="H762" t="s">
        <v>37</v>
      </c>
      <c r="I762" t="s">
        <v>10</v>
      </c>
      <c r="J762" t="s">
        <v>45</v>
      </c>
      <c r="K762" t="s">
        <v>11</v>
      </c>
      <c r="L762" t="s">
        <v>81</v>
      </c>
      <c r="M762">
        <v>0.79702399999999995</v>
      </c>
    </row>
    <row r="763" spans="1:13" x14ac:dyDescent="0.25">
      <c r="A763">
        <v>7</v>
      </c>
      <c r="B763">
        <v>71</v>
      </c>
      <c r="C763">
        <v>1</v>
      </c>
      <c r="D763">
        <v>1</v>
      </c>
      <c r="E763" t="s">
        <v>195</v>
      </c>
      <c r="F763">
        <v>2024</v>
      </c>
      <c r="G763" t="s">
        <v>36</v>
      </c>
      <c r="H763" t="s">
        <v>37</v>
      </c>
      <c r="I763" t="s">
        <v>10</v>
      </c>
      <c r="J763" t="s">
        <v>45</v>
      </c>
      <c r="K763" t="s">
        <v>13</v>
      </c>
      <c r="L763" t="s">
        <v>85</v>
      </c>
      <c r="M763">
        <v>0.17480000000000001</v>
      </c>
    </row>
    <row r="764" spans="1:13" x14ac:dyDescent="0.25">
      <c r="A764">
        <v>7</v>
      </c>
      <c r="B764">
        <v>71</v>
      </c>
      <c r="C764">
        <v>1</v>
      </c>
      <c r="D764">
        <v>1</v>
      </c>
      <c r="E764" t="s">
        <v>197</v>
      </c>
      <c r="F764">
        <v>2024</v>
      </c>
      <c r="G764" t="s">
        <v>36</v>
      </c>
      <c r="H764" t="s">
        <v>37</v>
      </c>
      <c r="I764" t="s">
        <v>10</v>
      </c>
      <c r="J764" t="s">
        <v>45</v>
      </c>
      <c r="K764" t="s">
        <v>15</v>
      </c>
      <c r="L764" t="s">
        <v>87</v>
      </c>
      <c r="M764">
        <v>0.683417679896</v>
      </c>
    </row>
    <row r="765" spans="1:13" x14ac:dyDescent="0.25">
      <c r="A765">
        <v>7</v>
      </c>
      <c r="B765">
        <v>71</v>
      </c>
      <c r="C765">
        <v>1</v>
      </c>
      <c r="D765">
        <v>1</v>
      </c>
      <c r="E765" t="s">
        <v>200</v>
      </c>
      <c r="F765">
        <v>2024</v>
      </c>
      <c r="G765" t="s">
        <v>36</v>
      </c>
      <c r="H765" t="s">
        <v>37</v>
      </c>
      <c r="I765" t="s">
        <v>10</v>
      </c>
      <c r="J765" t="s">
        <v>45</v>
      </c>
      <c r="K765" t="s">
        <v>16</v>
      </c>
      <c r="L765" t="s">
        <v>90</v>
      </c>
      <c r="M765">
        <v>1.6019631999999999E-2</v>
      </c>
    </row>
    <row r="766" spans="1:13" x14ac:dyDescent="0.25">
      <c r="A766">
        <v>7</v>
      </c>
      <c r="B766">
        <v>71</v>
      </c>
      <c r="C766">
        <v>1</v>
      </c>
      <c r="D766">
        <v>1</v>
      </c>
      <c r="E766" t="s">
        <v>202</v>
      </c>
      <c r="F766">
        <v>2024</v>
      </c>
      <c r="G766" t="s">
        <v>36</v>
      </c>
      <c r="H766" t="s">
        <v>37</v>
      </c>
      <c r="I766" t="s">
        <v>10</v>
      </c>
      <c r="J766" t="s">
        <v>45</v>
      </c>
      <c r="K766" t="s">
        <v>16</v>
      </c>
      <c r="L766" t="s">
        <v>92</v>
      </c>
      <c r="M766">
        <v>16.470884999999999</v>
      </c>
    </row>
    <row r="767" spans="1:13" x14ac:dyDescent="0.25">
      <c r="A767">
        <v>7</v>
      </c>
      <c r="B767">
        <v>71</v>
      </c>
      <c r="C767">
        <v>1</v>
      </c>
      <c r="D767">
        <v>1</v>
      </c>
      <c r="E767" t="s">
        <v>220</v>
      </c>
      <c r="F767">
        <v>2024</v>
      </c>
      <c r="G767" t="s">
        <v>36</v>
      </c>
      <c r="H767" t="s">
        <v>37</v>
      </c>
      <c r="I767" t="s">
        <v>10</v>
      </c>
      <c r="J767" t="s">
        <v>45</v>
      </c>
      <c r="K767" t="s">
        <v>24</v>
      </c>
      <c r="L767" t="s">
        <v>112</v>
      </c>
      <c r="M767">
        <v>2.5500084525000002</v>
      </c>
    </row>
    <row r="768" spans="1:13" x14ac:dyDescent="0.25">
      <c r="A768">
        <v>7</v>
      </c>
      <c r="B768">
        <v>71</v>
      </c>
      <c r="C768">
        <v>1</v>
      </c>
      <c r="D768">
        <v>1</v>
      </c>
      <c r="E768" t="s">
        <v>203</v>
      </c>
      <c r="F768">
        <v>2024</v>
      </c>
      <c r="G768" t="s">
        <v>36</v>
      </c>
      <c r="H768" t="s">
        <v>37</v>
      </c>
      <c r="I768" t="s">
        <v>10</v>
      </c>
      <c r="J768" t="s">
        <v>46</v>
      </c>
      <c r="K768" t="s">
        <v>11</v>
      </c>
      <c r="L768" t="s">
        <v>93</v>
      </c>
      <c r="M768">
        <v>0.43895714509200001</v>
      </c>
    </row>
    <row r="769" spans="1:13" x14ac:dyDescent="0.25">
      <c r="A769">
        <v>7</v>
      </c>
      <c r="B769">
        <v>71</v>
      </c>
      <c r="C769">
        <v>1</v>
      </c>
      <c r="D769">
        <v>1</v>
      </c>
      <c r="E769" t="s">
        <v>204</v>
      </c>
      <c r="F769">
        <v>2024</v>
      </c>
      <c r="G769" t="s">
        <v>36</v>
      </c>
      <c r="H769" t="s">
        <v>37</v>
      </c>
      <c r="I769" t="s">
        <v>10</v>
      </c>
      <c r="J769" t="s">
        <v>46</v>
      </c>
      <c r="K769" t="s">
        <v>233</v>
      </c>
      <c r="L769" t="s">
        <v>94</v>
      </c>
      <c r="M769">
        <v>0.13915759999999999</v>
      </c>
    </row>
    <row r="770" spans="1:13" x14ac:dyDescent="0.25">
      <c r="A770">
        <v>7</v>
      </c>
      <c r="B770">
        <v>71</v>
      </c>
      <c r="C770">
        <v>1</v>
      </c>
      <c r="D770">
        <v>1</v>
      </c>
      <c r="E770" t="s">
        <v>205</v>
      </c>
      <c r="F770">
        <v>2024</v>
      </c>
      <c r="G770" t="s">
        <v>36</v>
      </c>
      <c r="H770" t="s">
        <v>37</v>
      </c>
      <c r="I770" t="s">
        <v>10</v>
      </c>
      <c r="J770" t="s">
        <v>46</v>
      </c>
      <c r="K770" t="s">
        <v>17</v>
      </c>
      <c r="L770" t="s">
        <v>95</v>
      </c>
      <c r="M770">
        <v>19.920220292564604</v>
      </c>
    </row>
    <row r="771" spans="1:13" x14ac:dyDescent="0.25">
      <c r="A771">
        <v>7</v>
      </c>
      <c r="B771">
        <v>71</v>
      </c>
      <c r="C771">
        <v>1</v>
      </c>
      <c r="D771">
        <v>1</v>
      </c>
      <c r="E771" t="s">
        <v>206</v>
      </c>
      <c r="F771">
        <v>2024</v>
      </c>
      <c r="G771" t="s">
        <v>36</v>
      </c>
      <c r="H771" t="s">
        <v>37</v>
      </c>
      <c r="I771" t="s">
        <v>10</v>
      </c>
      <c r="J771" t="s">
        <v>46</v>
      </c>
      <c r="K771" t="s">
        <v>17</v>
      </c>
      <c r="L771" t="s">
        <v>96</v>
      </c>
      <c r="M771">
        <v>9.3527999999999997E-3</v>
      </c>
    </row>
    <row r="772" spans="1:13" x14ac:dyDescent="0.25">
      <c r="A772">
        <v>7</v>
      </c>
      <c r="B772">
        <v>71</v>
      </c>
      <c r="C772">
        <v>1</v>
      </c>
      <c r="D772">
        <v>1</v>
      </c>
      <c r="E772" t="s">
        <v>207</v>
      </c>
      <c r="F772">
        <v>2024</v>
      </c>
      <c r="G772" t="s">
        <v>36</v>
      </c>
      <c r="H772" t="s">
        <v>37</v>
      </c>
      <c r="I772" t="s">
        <v>10</v>
      </c>
      <c r="J772" t="s">
        <v>46</v>
      </c>
      <c r="K772" t="s">
        <v>17</v>
      </c>
      <c r="L772" t="s">
        <v>97</v>
      </c>
      <c r="M772">
        <v>8.1780845685697798</v>
      </c>
    </row>
    <row r="773" spans="1:13" x14ac:dyDescent="0.25">
      <c r="A773">
        <v>7</v>
      </c>
      <c r="B773">
        <v>71</v>
      </c>
      <c r="C773">
        <v>1</v>
      </c>
      <c r="D773">
        <v>1</v>
      </c>
      <c r="E773" t="s">
        <v>224</v>
      </c>
      <c r="F773">
        <v>2024</v>
      </c>
      <c r="G773" t="s">
        <v>36</v>
      </c>
      <c r="H773" t="s">
        <v>37</v>
      </c>
      <c r="I773" t="s">
        <v>10</v>
      </c>
      <c r="J773" t="s">
        <v>46</v>
      </c>
      <c r="K773" t="s">
        <v>17</v>
      </c>
      <c r="L773" t="s">
        <v>113</v>
      </c>
      <c r="M773">
        <v>5.7939970000000007E-2</v>
      </c>
    </row>
    <row r="774" spans="1:13" x14ac:dyDescent="0.25">
      <c r="A774">
        <v>7</v>
      </c>
      <c r="B774">
        <v>71</v>
      </c>
      <c r="C774">
        <v>1</v>
      </c>
      <c r="D774">
        <v>1</v>
      </c>
      <c r="E774" t="s">
        <v>225</v>
      </c>
      <c r="F774">
        <v>2024</v>
      </c>
      <c r="G774" t="s">
        <v>36</v>
      </c>
      <c r="H774" t="s">
        <v>37</v>
      </c>
      <c r="I774" t="s">
        <v>10</v>
      </c>
      <c r="J774" t="s">
        <v>46</v>
      </c>
      <c r="K774" t="s">
        <v>18</v>
      </c>
      <c r="L774" t="s">
        <v>114</v>
      </c>
      <c r="M774">
        <v>3.2471244020979855</v>
      </c>
    </row>
    <row r="775" spans="1:13" x14ac:dyDescent="0.25">
      <c r="A775">
        <v>7</v>
      </c>
      <c r="B775">
        <v>71</v>
      </c>
      <c r="C775">
        <v>1</v>
      </c>
      <c r="D775">
        <v>1</v>
      </c>
      <c r="E775" t="s">
        <v>210</v>
      </c>
      <c r="F775">
        <v>2024</v>
      </c>
      <c r="G775" t="s">
        <v>36</v>
      </c>
      <c r="H775" t="s">
        <v>37</v>
      </c>
      <c r="I775" t="s">
        <v>10</v>
      </c>
      <c r="J775" t="s">
        <v>46</v>
      </c>
      <c r="K775" t="s">
        <v>18</v>
      </c>
      <c r="L775" t="s">
        <v>101</v>
      </c>
      <c r="M775">
        <v>0.67521648145919999</v>
      </c>
    </row>
    <row r="776" spans="1:13" x14ac:dyDescent="0.25">
      <c r="A776">
        <v>7</v>
      </c>
      <c r="B776">
        <v>71</v>
      </c>
      <c r="C776">
        <v>1</v>
      </c>
      <c r="D776">
        <v>1</v>
      </c>
      <c r="E776" t="s">
        <v>212</v>
      </c>
      <c r="F776">
        <v>2024</v>
      </c>
      <c r="G776" t="s">
        <v>36</v>
      </c>
      <c r="H776" t="s">
        <v>37</v>
      </c>
      <c r="I776" t="s">
        <v>10</v>
      </c>
      <c r="J776" t="s">
        <v>46</v>
      </c>
      <c r="K776" t="s">
        <v>18</v>
      </c>
      <c r="L776" t="s">
        <v>103</v>
      </c>
      <c r="M776">
        <v>0.29750280000000001</v>
      </c>
    </row>
    <row r="777" spans="1:13" x14ac:dyDescent="0.25">
      <c r="A777">
        <v>7</v>
      </c>
      <c r="B777">
        <v>71</v>
      </c>
      <c r="C777">
        <v>1</v>
      </c>
      <c r="D777">
        <v>1</v>
      </c>
      <c r="E777" t="s">
        <v>214</v>
      </c>
      <c r="F777">
        <v>2024</v>
      </c>
      <c r="G777" t="s">
        <v>36</v>
      </c>
      <c r="H777" t="s">
        <v>37</v>
      </c>
      <c r="I777" t="s">
        <v>10</v>
      </c>
      <c r="J777" t="s">
        <v>46</v>
      </c>
      <c r="K777" t="s">
        <v>18</v>
      </c>
      <c r="L777" t="s">
        <v>111</v>
      </c>
      <c r="M777">
        <v>2.07E-2</v>
      </c>
    </row>
    <row r="778" spans="1:13" x14ac:dyDescent="0.25">
      <c r="A778">
        <v>7</v>
      </c>
      <c r="B778">
        <v>71</v>
      </c>
      <c r="C778">
        <v>1</v>
      </c>
      <c r="D778">
        <v>1</v>
      </c>
      <c r="E778" t="s">
        <v>216</v>
      </c>
      <c r="F778">
        <v>2024</v>
      </c>
      <c r="G778" t="s">
        <v>36</v>
      </c>
      <c r="H778" t="s">
        <v>37</v>
      </c>
      <c r="I778" t="s">
        <v>10</v>
      </c>
      <c r="J778" t="s">
        <v>46</v>
      </c>
      <c r="K778" t="s">
        <v>19</v>
      </c>
      <c r="L778" t="s">
        <v>107</v>
      </c>
      <c r="M778">
        <v>8.14823660285</v>
      </c>
    </row>
    <row r="779" spans="1:13" x14ac:dyDescent="0.25">
      <c r="A779">
        <v>7</v>
      </c>
      <c r="B779">
        <v>71</v>
      </c>
      <c r="C779">
        <v>1</v>
      </c>
      <c r="D779">
        <v>1</v>
      </c>
      <c r="E779" t="s">
        <v>217</v>
      </c>
      <c r="F779">
        <v>2024</v>
      </c>
      <c r="G779" t="s">
        <v>36</v>
      </c>
      <c r="H779" t="s">
        <v>37</v>
      </c>
      <c r="I779" t="s">
        <v>10</v>
      </c>
      <c r="J779" t="s">
        <v>46</v>
      </c>
      <c r="K779" t="s">
        <v>19</v>
      </c>
      <c r="L779" t="s">
        <v>108</v>
      </c>
      <c r="M779">
        <v>1.515028064</v>
      </c>
    </row>
    <row r="780" spans="1:13" x14ac:dyDescent="0.25">
      <c r="A780">
        <v>7</v>
      </c>
      <c r="B780">
        <v>104</v>
      </c>
      <c r="C780">
        <v>2</v>
      </c>
      <c r="D780">
        <v>0</v>
      </c>
      <c r="E780" t="s">
        <v>183</v>
      </c>
      <c r="F780">
        <v>2024</v>
      </c>
      <c r="G780" t="s">
        <v>36</v>
      </c>
      <c r="H780" t="s">
        <v>42</v>
      </c>
      <c r="I780" t="s">
        <v>12</v>
      </c>
      <c r="J780" t="s">
        <v>44</v>
      </c>
      <c r="K780" t="s">
        <v>14</v>
      </c>
      <c r="L780" t="s">
        <v>73</v>
      </c>
      <c r="M780">
        <v>1.1999999999999999E-3</v>
      </c>
    </row>
    <row r="781" spans="1:13" x14ac:dyDescent="0.25">
      <c r="A781">
        <v>7</v>
      </c>
      <c r="B781">
        <v>104</v>
      </c>
      <c r="C781">
        <v>2</v>
      </c>
      <c r="D781">
        <v>0</v>
      </c>
      <c r="E781" t="s">
        <v>201</v>
      </c>
      <c r="F781">
        <v>2024</v>
      </c>
      <c r="G781" t="s">
        <v>36</v>
      </c>
      <c r="H781" t="s">
        <v>42</v>
      </c>
      <c r="I781" t="s">
        <v>12</v>
      </c>
      <c r="J781" t="s">
        <v>45</v>
      </c>
      <c r="K781" t="s">
        <v>16</v>
      </c>
      <c r="L781" t="s">
        <v>91</v>
      </c>
      <c r="M781">
        <v>2.0000000000000002E-5</v>
      </c>
    </row>
    <row r="782" spans="1:13" x14ac:dyDescent="0.25">
      <c r="A782">
        <v>7</v>
      </c>
      <c r="B782">
        <v>104</v>
      </c>
      <c r="C782">
        <v>2</v>
      </c>
      <c r="D782">
        <v>0</v>
      </c>
      <c r="E782" t="s">
        <v>205</v>
      </c>
      <c r="F782">
        <v>2024</v>
      </c>
      <c r="G782" t="s">
        <v>36</v>
      </c>
      <c r="H782" t="s">
        <v>42</v>
      </c>
      <c r="I782" t="s">
        <v>12</v>
      </c>
      <c r="J782" t="s">
        <v>46</v>
      </c>
      <c r="K782" t="s">
        <v>17</v>
      </c>
      <c r="L782" t="s">
        <v>95</v>
      </c>
      <c r="M782">
        <v>1.8486863999999999E-5</v>
      </c>
    </row>
    <row r="783" spans="1:13" x14ac:dyDescent="0.25">
      <c r="A783">
        <v>7</v>
      </c>
      <c r="B783">
        <v>82</v>
      </c>
      <c r="C783">
        <v>3</v>
      </c>
      <c r="D783">
        <v>0</v>
      </c>
      <c r="E783" t="s">
        <v>183</v>
      </c>
      <c r="F783">
        <v>2024</v>
      </c>
      <c r="G783" t="s">
        <v>36</v>
      </c>
      <c r="H783" t="s">
        <v>38</v>
      </c>
      <c r="I783" t="s">
        <v>12</v>
      </c>
      <c r="J783" t="s">
        <v>44</v>
      </c>
      <c r="K783" t="s">
        <v>14</v>
      </c>
      <c r="L783" t="s">
        <v>73</v>
      </c>
      <c r="M783">
        <v>1.0800250000000001E-2</v>
      </c>
    </row>
    <row r="784" spans="1:13" x14ac:dyDescent="0.25">
      <c r="A784">
        <v>7</v>
      </c>
      <c r="B784">
        <v>82</v>
      </c>
      <c r="C784">
        <v>3</v>
      </c>
      <c r="D784">
        <v>0</v>
      </c>
      <c r="E784" t="s">
        <v>184</v>
      </c>
      <c r="F784">
        <v>2024</v>
      </c>
      <c r="G784" t="s">
        <v>36</v>
      </c>
      <c r="H784" t="s">
        <v>38</v>
      </c>
      <c r="I784" t="s">
        <v>12</v>
      </c>
      <c r="J784" t="s">
        <v>44</v>
      </c>
      <c r="K784" t="s">
        <v>14</v>
      </c>
      <c r="L784" t="s">
        <v>74</v>
      </c>
      <c r="M784">
        <v>4.15E-7</v>
      </c>
    </row>
    <row r="785" spans="1:13" x14ac:dyDescent="0.25">
      <c r="A785">
        <v>7</v>
      </c>
      <c r="B785">
        <v>82</v>
      </c>
      <c r="C785">
        <v>3</v>
      </c>
      <c r="D785">
        <v>0</v>
      </c>
      <c r="E785" t="s">
        <v>185</v>
      </c>
      <c r="F785">
        <v>2024</v>
      </c>
      <c r="G785" t="s">
        <v>36</v>
      </c>
      <c r="H785" t="s">
        <v>38</v>
      </c>
      <c r="I785" t="s">
        <v>12</v>
      </c>
      <c r="J785" t="s">
        <v>44</v>
      </c>
      <c r="K785" t="s">
        <v>231</v>
      </c>
      <c r="L785" t="s">
        <v>75</v>
      </c>
      <c r="M785">
        <v>4.7232000000000003E-2</v>
      </c>
    </row>
    <row r="786" spans="1:13" x14ac:dyDescent="0.25">
      <c r="A786">
        <v>7</v>
      </c>
      <c r="B786">
        <v>82</v>
      </c>
      <c r="C786">
        <v>3</v>
      </c>
      <c r="D786">
        <v>0</v>
      </c>
      <c r="E786" t="s">
        <v>195</v>
      </c>
      <c r="F786">
        <v>2024</v>
      </c>
      <c r="G786" t="s">
        <v>36</v>
      </c>
      <c r="H786" t="s">
        <v>38</v>
      </c>
      <c r="I786" t="s">
        <v>12</v>
      </c>
      <c r="J786" t="s">
        <v>45</v>
      </c>
      <c r="K786" t="s">
        <v>13</v>
      </c>
      <c r="L786" t="s">
        <v>85</v>
      </c>
      <c r="M786">
        <v>6.0000000000000002E-5</v>
      </c>
    </row>
    <row r="787" spans="1:13" x14ac:dyDescent="0.25">
      <c r="A787">
        <v>7</v>
      </c>
      <c r="B787">
        <v>82</v>
      </c>
      <c r="C787">
        <v>3</v>
      </c>
      <c r="D787">
        <v>0</v>
      </c>
      <c r="E787" t="s">
        <v>197</v>
      </c>
      <c r="F787">
        <v>2024</v>
      </c>
      <c r="G787" t="s">
        <v>36</v>
      </c>
      <c r="H787" t="s">
        <v>38</v>
      </c>
      <c r="I787" t="s">
        <v>12</v>
      </c>
      <c r="J787" t="s">
        <v>45</v>
      </c>
      <c r="K787" t="s">
        <v>15</v>
      </c>
      <c r="L787" t="s">
        <v>87</v>
      </c>
      <c r="M787">
        <v>2.9048255600000007E-2</v>
      </c>
    </row>
    <row r="788" spans="1:13" x14ac:dyDescent="0.25">
      <c r="A788">
        <v>7</v>
      </c>
      <c r="B788">
        <v>82</v>
      </c>
      <c r="C788">
        <v>3</v>
      </c>
      <c r="D788">
        <v>0</v>
      </c>
      <c r="E788" t="s">
        <v>200</v>
      </c>
      <c r="F788">
        <v>2024</v>
      </c>
      <c r="G788" t="s">
        <v>36</v>
      </c>
      <c r="H788" t="s">
        <v>38</v>
      </c>
      <c r="I788" t="s">
        <v>12</v>
      </c>
      <c r="J788" t="s">
        <v>45</v>
      </c>
      <c r="K788" t="s">
        <v>16</v>
      </c>
      <c r="L788" t="s">
        <v>90</v>
      </c>
      <c r="M788">
        <v>4.4935000000000003E-6</v>
      </c>
    </row>
    <row r="789" spans="1:13" x14ac:dyDescent="0.25">
      <c r="A789">
        <v>7</v>
      </c>
      <c r="B789">
        <v>82</v>
      </c>
      <c r="C789">
        <v>3</v>
      </c>
      <c r="D789">
        <v>0</v>
      </c>
      <c r="E789" t="s">
        <v>201</v>
      </c>
      <c r="F789">
        <v>2024</v>
      </c>
      <c r="G789" t="s">
        <v>36</v>
      </c>
      <c r="H789" t="s">
        <v>38</v>
      </c>
      <c r="I789" t="s">
        <v>12</v>
      </c>
      <c r="J789" t="s">
        <v>45</v>
      </c>
      <c r="K789" t="s">
        <v>16</v>
      </c>
      <c r="L789" t="s">
        <v>91</v>
      </c>
      <c r="M789">
        <v>1.9999999999999999E-6</v>
      </c>
    </row>
    <row r="790" spans="1:13" x14ac:dyDescent="0.25">
      <c r="A790">
        <v>7</v>
      </c>
      <c r="B790">
        <v>82</v>
      </c>
      <c r="C790">
        <v>3</v>
      </c>
      <c r="D790">
        <v>0</v>
      </c>
      <c r="E790" t="s">
        <v>202</v>
      </c>
      <c r="F790">
        <v>2024</v>
      </c>
      <c r="G790" t="s">
        <v>36</v>
      </c>
      <c r="H790" t="s">
        <v>38</v>
      </c>
      <c r="I790" t="s">
        <v>12</v>
      </c>
      <c r="J790" t="s">
        <v>45</v>
      </c>
      <c r="K790" t="s">
        <v>16</v>
      </c>
      <c r="L790" t="s">
        <v>92</v>
      </c>
      <c r="M790">
        <v>4.1110000000000001E-2</v>
      </c>
    </row>
    <row r="791" spans="1:13" x14ac:dyDescent="0.25">
      <c r="A791">
        <v>7</v>
      </c>
      <c r="B791">
        <v>82</v>
      </c>
      <c r="C791">
        <v>3</v>
      </c>
      <c r="D791">
        <v>0</v>
      </c>
      <c r="E791" t="s">
        <v>220</v>
      </c>
      <c r="F791">
        <v>2024</v>
      </c>
      <c r="G791" t="s">
        <v>36</v>
      </c>
      <c r="H791" t="s">
        <v>38</v>
      </c>
      <c r="I791" t="s">
        <v>12</v>
      </c>
      <c r="J791" t="s">
        <v>45</v>
      </c>
      <c r="K791" t="s">
        <v>24</v>
      </c>
      <c r="L791" t="s">
        <v>112</v>
      </c>
      <c r="M791">
        <v>3.7286684999999998E-4</v>
      </c>
    </row>
    <row r="792" spans="1:13" x14ac:dyDescent="0.25">
      <c r="A792">
        <v>7</v>
      </c>
      <c r="B792">
        <v>82</v>
      </c>
      <c r="C792">
        <v>3</v>
      </c>
      <c r="D792">
        <v>0</v>
      </c>
      <c r="E792" t="s">
        <v>205</v>
      </c>
      <c r="F792">
        <v>2024</v>
      </c>
      <c r="G792" t="s">
        <v>36</v>
      </c>
      <c r="H792" t="s">
        <v>38</v>
      </c>
      <c r="I792" t="s">
        <v>12</v>
      </c>
      <c r="J792" t="s">
        <v>46</v>
      </c>
      <c r="K792" t="s">
        <v>17</v>
      </c>
      <c r="L792" t="s">
        <v>95</v>
      </c>
      <c r="M792">
        <v>0.18902466332323201</v>
      </c>
    </row>
    <row r="793" spans="1:13" x14ac:dyDescent="0.25">
      <c r="A793">
        <v>7</v>
      </c>
      <c r="B793">
        <v>82</v>
      </c>
      <c r="C793">
        <v>3</v>
      </c>
      <c r="D793">
        <v>0</v>
      </c>
      <c r="E793" t="s">
        <v>207</v>
      </c>
      <c r="F793">
        <v>2024</v>
      </c>
      <c r="G793" t="s">
        <v>36</v>
      </c>
      <c r="H793" t="s">
        <v>38</v>
      </c>
      <c r="I793" t="s">
        <v>12</v>
      </c>
      <c r="J793" t="s">
        <v>46</v>
      </c>
      <c r="K793" t="s">
        <v>17</v>
      </c>
      <c r="L793" t="s">
        <v>97</v>
      </c>
      <c r="M793">
        <v>1.8865165499999999E-2</v>
      </c>
    </row>
    <row r="794" spans="1:13" x14ac:dyDescent="0.25">
      <c r="A794">
        <v>7</v>
      </c>
      <c r="B794">
        <v>82</v>
      </c>
      <c r="C794">
        <v>3</v>
      </c>
      <c r="D794">
        <v>0</v>
      </c>
      <c r="E794" t="s">
        <v>225</v>
      </c>
      <c r="F794">
        <v>2024</v>
      </c>
      <c r="G794" t="s">
        <v>36</v>
      </c>
      <c r="H794" t="s">
        <v>38</v>
      </c>
      <c r="I794" t="s">
        <v>12</v>
      </c>
      <c r="J794" t="s">
        <v>46</v>
      </c>
      <c r="K794" t="s">
        <v>18</v>
      </c>
      <c r="L794" t="s">
        <v>114</v>
      </c>
      <c r="M794">
        <v>2.1043199999999998E-3</v>
      </c>
    </row>
    <row r="795" spans="1:13" x14ac:dyDescent="0.25">
      <c r="A795">
        <v>7</v>
      </c>
      <c r="B795">
        <v>82</v>
      </c>
      <c r="C795">
        <v>3</v>
      </c>
      <c r="D795">
        <v>0</v>
      </c>
      <c r="E795" t="s">
        <v>215</v>
      </c>
      <c r="F795">
        <v>2024</v>
      </c>
      <c r="G795" t="s">
        <v>36</v>
      </c>
      <c r="H795" t="s">
        <v>38</v>
      </c>
      <c r="I795" t="s">
        <v>12</v>
      </c>
      <c r="J795" t="s">
        <v>46</v>
      </c>
      <c r="K795" t="s">
        <v>19</v>
      </c>
      <c r="L795" t="s">
        <v>106</v>
      </c>
      <c r="M795">
        <v>1.1489041777777779E-5</v>
      </c>
    </row>
    <row r="796" spans="1:13" x14ac:dyDescent="0.25">
      <c r="A796">
        <v>7</v>
      </c>
      <c r="B796">
        <v>82</v>
      </c>
      <c r="C796">
        <v>3</v>
      </c>
      <c r="D796">
        <v>0</v>
      </c>
      <c r="E796" t="s">
        <v>216</v>
      </c>
      <c r="F796">
        <v>2024</v>
      </c>
      <c r="G796" t="s">
        <v>36</v>
      </c>
      <c r="H796" t="s">
        <v>38</v>
      </c>
      <c r="I796" t="s">
        <v>12</v>
      </c>
      <c r="J796" t="s">
        <v>46</v>
      </c>
      <c r="K796" t="s">
        <v>19</v>
      </c>
      <c r="L796" t="s">
        <v>107</v>
      </c>
      <c r="M796">
        <v>0.16642311500000001</v>
      </c>
    </row>
    <row r="797" spans="1:13" x14ac:dyDescent="0.25">
      <c r="A797">
        <v>7</v>
      </c>
      <c r="B797">
        <v>82</v>
      </c>
      <c r="C797">
        <v>3</v>
      </c>
      <c r="D797">
        <v>0</v>
      </c>
      <c r="E797" t="s">
        <v>217</v>
      </c>
      <c r="F797">
        <v>2024</v>
      </c>
      <c r="G797" t="s">
        <v>36</v>
      </c>
      <c r="H797" t="s">
        <v>38</v>
      </c>
      <c r="I797" t="s">
        <v>12</v>
      </c>
      <c r="J797" t="s">
        <v>46</v>
      </c>
      <c r="K797" t="s">
        <v>19</v>
      </c>
      <c r="L797" t="s">
        <v>108</v>
      </c>
      <c r="M797">
        <v>1.5160904000000001E-4</v>
      </c>
    </row>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96E2-AB59-431E-8E61-42F314ACE51E}">
  <sheetPr>
    <pageSetUpPr autoPageBreaks="0"/>
  </sheetPr>
  <dimension ref="B2:N52"/>
  <sheetViews>
    <sheetView showGridLines="0" showRowColHeaders="0" zoomScaleNormal="100" workbookViewId="0">
      <selection activeCell="B2" sqref="B2:C2"/>
    </sheetView>
  </sheetViews>
  <sheetFormatPr baseColWidth="10" defaultColWidth="9.140625" defaultRowHeight="15" x14ac:dyDescent="0.25"/>
  <cols>
    <col min="1" max="1" width="2.85546875" customWidth="1"/>
    <col min="2" max="2" width="32.5703125" customWidth="1"/>
    <col min="3" max="3" width="82.85546875" customWidth="1"/>
    <col min="4" max="4" width="14.42578125" bestFit="1" customWidth="1"/>
    <col min="5" max="5" width="10.42578125" bestFit="1" customWidth="1"/>
    <col min="6" max="6" width="12.5703125" customWidth="1"/>
    <col min="7" max="7" width="14" bestFit="1" customWidth="1"/>
    <col min="8" max="9" width="11.85546875" bestFit="1" customWidth="1"/>
    <col min="10" max="10" width="12" bestFit="1" customWidth="1"/>
    <col min="11" max="11" width="10.7109375" bestFit="1" customWidth="1"/>
    <col min="12" max="12" width="11.28515625" bestFit="1" customWidth="1"/>
  </cols>
  <sheetData>
    <row r="2" spans="2:14" ht="24.95" customHeight="1" x14ac:dyDescent="0.25">
      <c r="B2" s="161" t="str">
        <f>"  Betriebliche Therapiehäufigkeiten "&amp;Berichtsjahr</f>
        <v xml:space="preserve">  Betriebliche Therapiehäufigkeiten 2024</v>
      </c>
      <c r="C2" s="162"/>
      <c r="D2" s="17"/>
      <c r="E2" s="17"/>
      <c r="F2" s="17"/>
      <c r="G2" s="17"/>
      <c r="H2" s="17"/>
      <c r="I2" s="17"/>
      <c r="J2" s="17"/>
    </row>
    <row r="3" spans="2:14" ht="24.95" customHeight="1" x14ac:dyDescent="0.25">
      <c r="B3" s="56"/>
      <c r="C3" s="56"/>
      <c r="D3" s="17"/>
      <c r="E3" s="17"/>
      <c r="F3" s="17"/>
      <c r="G3" s="17"/>
      <c r="H3" s="17"/>
      <c r="I3" s="17"/>
      <c r="J3" s="17"/>
    </row>
    <row r="4" spans="2:14" ht="75" customHeight="1" x14ac:dyDescent="0.25">
      <c r="B4" s="171" t="s">
        <v>307</v>
      </c>
      <c r="C4" s="171"/>
      <c r="D4" s="37"/>
      <c r="E4" s="37"/>
      <c r="F4" s="37"/>
      <c r="G4" s="37"/>
      <c r="H4" s="37"/>
      <c r="I4" s="37"/>
      <c r="J4" s="37"/>
    </row>
    <row r="5" spans="2:14" ht="60" customHeight="1" x14ac:dyDescent="0.25">
      <c r="B5" s="171" t="s">
        <v>305</v>
      </c>
      <c r="C5" s="171"/>
      <c r="D5" s="23"/>
      <c r="E5" s="23"/>
      <c r="F5" s="23"/>
      <c r="G5" s="23"/>
      <c r="H5" s="23"/>
      <c r="I5" s="23"/>
      <c r="J5" s="23"/>
    </row>
    <row r="6" spans="2:14" x14ac:dyDescent="0.25">
      <c r="B6" s="171" t="s">
        <v>304</v>
      </c>
      <c r="C6" s="171"/>
      <c r="D6" s="23"/>
      <c r="E6" s="23"/>
      <c r="F6" s="23"/>
      <c r="G6" s="23"/>
      <c r="H6" s="23"/>
      <c r="I6" s="23"/>
      <c r="J6" s="23"/>
      <c r="K6" s="23"/>
      <c r="L6" s="23"/>
      <c r="M6" s="23"/>
      <c r="N6" s="23"/>
    </row>
    <row r="7" spans="2:14" x14ac:dyDescent="0.25">
      <c r="B7" s="39"/>
      <c r="C7" s="23"/>
      <c r="D7" s="23"/>
      <c r="E7" s="23"/>
      <c r="F7" s="23"/>
      <c r="G7" s="23"/>
      <c r="H7" s="23"/>
      <c r="I7" s="23"/>
      <c r="J7" s="23"/>
      <c r="K7" s="23"/>
      <c r="L7" s="23"/>
      <c r="M7" s="23"/>
      <c r="N7" s="23"/>
    </row>
    <row r="8" spans="2:14" ht="15.75" x14ac:dyDescent="0.25">
      <c r="C8" s="135" t="s">
        <v>271</v>
      </c>
    </row>
    <row r="9" spans="2:14" ht="5.25" customHeight="1" x14ac:dyDescent="0.25">
      <c r="C9" s="60"/>
    </row>
    <row r="10" spans="2:14" x14ac:dyDescent="0.25">
      <c r="C10" s="58"/>
    </row>
    <row r="11" spans="2:14" x14ac:dyDescent="0.25">
      <c r="C11" s="58"/>
    </row>
    <row r="12" spans="2:14" x14ac:dyDescent="0.25">
      <c r="C12" s="58"/>
    </row>
    <row r="13" spans="2:14" x14ac:dyDescent="0.25">
      <c r="C13" s="58"/>
    </row>
    <row r="14" spans="2:14" x14ac:dyDescent="0.25">
      <c r="C14" s="58"/>
    </row>
    <row r="15" spans="2:14" x14ac:dyDescent="0.25">
      <c r="C15" s="58"/>
    </row>
    <row r="16" spans="2:14" x14ac:dyDescent="0.25">
      <c r="C16" s="58"/>
    </row>
    <row r="17" spans="3:3" x14ac:dyDescent="0.25">
      <c r="C17" s="58"/>
    </row>
    <row r="18" spans="3:3" x14ac:dyDescent="0.25">
      <c r="C18" s="58"/>
    </row>
    <row r="19" spans="3:3" x14ac:dyDescent="0.25">
      <c r="C19" s="58"/>
    </row>
    <row r="20" spans="3:3" x14ac:dyDescent="0.25">
      <c r="C20" s="58"/>
    </row>
    <row r="21" spans="3:3" x14ac:dyDescent="0.25">
      <c r="C21" s="58"/>
    </row>
    <row r="22" spans="3:3" x14ac:dyDescent="0.25">
      <c r="C22" s="58"/>
    </row>
    <row r="23" spans="3:3" x14ac:dyDescent="0.25">
      <c r="C23" s="58"/>
    </row>
    <row r="24" spans="3:3" x14ac:dyDescent="0.25">
      <c r="C24" s="58"/>
    </row>
    <row r="25" spans="3:3" x14ac:dyDescent="0.25">
      <c r="C25" s="58"/>
    </row>
    <row r="26" spans="3:3" x14ac:dyDescent="0.25">
      <c r="C26" s="58"/>
    </row>
    <row r="27" spans="3:3" x14ac:dyDescent="0.25">
      <c r="C27" s="58"/>
    </row>
    <row r="28" spans="3:3" x14ac:dyDescent="0.25">
      <c r="C28" s="58"/>
    </row>
    <row r="29" spans="3:3" x14ac:dyDescent="0.25">
      <c r="C29" s="58"/>
    </row>
    <row r="30" spans="3:3" x14ac:dyDescent="0.25">
      <c r="C30" s="58"/>
    </row>
    <row r="31" spans="3:3" x14ac:dyDescent="0.25">
      <c r="C31" s="58"/>
    </row>
    <row r="32" spans="3:3" x14ac:dyDescent="0.25">
      <c r="C32" s="58"/>
    </row>
    <row r="33" spans="3:3" x14ac:dyDescent="0.25">
      <c r="C33" s="58"/>
    </row>
    <row r="34" spans="3:3" x14ac:dyDescent="0.25">
      <c r="C34" s="58"/>
    </row>
    <row r="35" spans="3:3" x14ac:dyDescent="0.25">
      <c r="C35" s="58"/>
    </row>
    <row r="36" spans="3:3" x14ac:dyDescent="0.25">
      <c r="C36" s="58"/>
    </row>
    <row r="37" spans="3:3" x14ac:dyDescent="0.25">
      <c r="C37" s="58"/>
    </row>
    <row r="38" spans="3:3" x14ac:dyDescent="0.25">
      <c r="C38" s="58"/>
    </row>
    <row r="39" spans="3:3" x14ac:dyDescent="0.25">
      <c r="C39" s="58"/>
    </row>
    <row r="40" spans="3:3" x14ac:dyDescent="0.25">
      <c r="C40" s="58"/>
    </row>
    <row r="41" spans="3:3" x14ac:dyDescent="0.25">
      <c r="C41" s="58"/>
    </row>
    <row r="42" spans="3:3" x14ac:dyDescent="0.25">
      <c r="C42" s="58"/>
    </row>
    <row r="43" spans="3:3" x14ac:dyDescent="0.25">
      <c r="C43" s="58"/>
    </row>
    <row r="44" spans="3:3" x14ac:dyDescent="0.25">
      <c r="C44" s="58"/>
    </row>
    <row r="45" spans="3:3" x14ac:dyDescent="0.25">
      <c r="C45" s="58"/>
    </row>
    <row r="46" spans="3:3" x14ac:dyDescent="0.25">
      <c r="C46" s="58"/>
    </row>
    <row r="47" spans="3:3" x14ac:dyDescent="0.25">
      <c r="C47" s="58"/>
    </row>
    <row r="48" spans="3:3" x14ac:dyDescent="0.25">
      <c r="C48" s="58"/>
    </row>
    <row r="49" spans="3:3" x14ac:dyDescent="0.25">
      <c r="C49" s="58"/>
    </row>
    <row r="50" spans="3:3" x14ac:dyDescent="0.25">
      <c r="C50" s="58"/>
    </row>
    <row r="51" spans="3:3" x14ac:dyDescent="0.25">
      <c r="C51" s="59"/>
    </row>
    <row r="52" spans="3:3" x14ac:dyDescent="0.25">
      <c r="C52" s="11"/>
    </row>
  </sheetData>
  <sheetProtection algorithmName="SHA-512" hashValue="9Yp/tee6nZ9Pmc9lbdD+X97IYP/XuIhBOud0+iT5R67hzaek/z7b7+e177wzhpKV/a0j+kVYrQgl/CYmGwcw+g==" saltValue="ixIBA5ArTNQDEN4WF0eP3w==" spinCount="100000" sheet="1" objects="1" scenarios="1" pivotTables="0"/>
  <mergeCells count="4">
    <mergeCell ref="B2:C2"/>
    <mergeCell ref="B4:C4"/>
    <mergeCell ref="B5:C5"/>
    <mergeCell ref="B6:C6"/>
  </mergeCells>
  <pageMargins left="0.7" right="0.7" top="0.75" bottom="0.75"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FFE1-6395-4FB3-8C43-D45C87ED8A99}">
  <dimension ref="A1:I58"/>
  <sheetViews>
    <sheetView showGridLines="0" topLeftCell="A16" workbookViewId="0">
      <selection activeCell="A58" sqref="A58"/>
    </sheetView>
  </sheetViews>
  <sheetFormatPr baseColWidth="10" defaultColWidth="9.140625" defaultRowHeight="15" x14ac:dyDescent="0.25"/>
  <cols>
    <col min="1" max="1" width="84.7109375" customWidth="1"/>
    <col min="2" max="5" width="29.42578125" style="107" customWidth="1"/>
    <col min="9" max="9" width="75.5703125" customWidth="1"/>
  </cols>
  <sheetData>
    <row r="1" spans="1:9" x14ac:dyDescent="0.25">
      <c r="A1" s="1" t="s">
        <v>59</v>
      </c>
      <c r="B1" s="107" t="s">
        <v>134</v>
      </c>
    </row>
    <row r="3" spans="1:9" x14ac:dyDescent="0.25">
      <c r="A3" s="1" t="s">
        <v>48</v>
      </c>
      <c r="B3" s="107" t="s">
        <v>141</v>
      </c>
      <c r="C3" s="107" t="s">
        <v>142</v>
      </c>
      <c r="D3" s="107" t="s">
        <v>143</v>
      </c>
      <c r="E3" s="107" t="s">
        <v>144</v>
      </c>
      <c r="I3" s="1" t="s">
        <v>59</v>
      </c>
    </row>
    <row r="4" spans="1:9" x14ac:dyDescent="0.25">
      <c r="A4" s="2" t="s">
        <v>36</v>
      </c>
      <c r="I4" t="s">
        <v>134</v>
      </c>
    </row>
    <row r="5" spans="1:9" x14ac:dyDescent="0.25">
      <c r="A5" s="3" t="s">
        <v>37</v>
      </c>
    </row>
    <row r="6" spans="1:9" x14ac:dyDescent="0.25">
      <c r="A6" s="5" t="s">
        <v>140</v>
      </c>
      <c r="B6" s="107">
        <v>3.372856902743564</v>
      </c>
      <c r="C6" s="107">
        <v>15.02243303261832</v>
      </c>
      <c r="D6" s="107">
        <v>19.614066555542525</v>
      </c>
      <c r="E6" s="107">
        <v>28.162240559046552</v>
      </c>
    </row>
    <row r="7" spans="1:9" x14ac:dyDescent="0.25">
      <c r="A7" s="5" t="s">
        <v>139</v>
      </c>
      <c r="B7" s="107">
        <v>3.5678967705959996</v>
      </c>
      <c r="C7" s="107">
        <v>13.443499055906944</v>
      </c>
      <c r="D7" s="107">
        <v>20.791792399129836</v>
      </c>
      <c r="E7" s="107">
        <v>25.604065469771704</v>
      </c>
    </row>
    <row r="8" spans="1:9" x14ac:dyDescent="0.25">
      <c r="A8" s="2" t="s">
        <v>31</v>
      </c>
      <c r="I8" s="142" t="s">
        <v>299</v>
      </c>
    </row>
    <row r="9" spans="1:9" ht="31.5" customHeight="1" x14ac:dyDescent="0.25">
      <c r="A9" s="3" t="s">
        <v>33</v>
      </c>
      <c r="I9" s="144" t="str">
        <f>IF(NOT(ISBLANK($J$4)),"Fehler: Bitte nur einen Berechnungsmodus auswählen!","")</f>
        <v/>
      </c>
    </row>
    <row r="10" spans="1:9" x14ac:dyDescent="0.25">
      <c r="A10" s="5" t="s">
        <v>140</v>
      </c>
      <c r="B10" s="107">
        <v>0</v>
      </c>
      <c r="C10" s="107">
        <v>0</v>
      </c>
      <c r="D10" s="107">
        <v>0</v>
      </c>
      <c r="E10" s="107">
        <v>1.9726222858354552</v>
      </c>
    </row>
    <row r="11" spans="1:9" x14ac:dyDescent="0.25">
      <c r="A11" s="5" t="s">
        <v>139</v>
      </c>
      <c r="B11" s="107">
        <v>0</v>
      </c>
      <c r="C11" s="107">
        <v>0</v>
      </c>
      <c r="D11" s="107">
        <v>0</v>
      </c>
      <c r="E11" s="107">
        <v>4.5035191785581015</v>
      </c>
    </row>
    <row r="12" spans="1:9" x14ac:dyDescent="0.25">
      <c r="A12" s="3" t="s">
        <v>34</v>
      </c>
    </row>
    <row r="13" spans="1:9" x14ac:dyDescent="0.25">
      <c r="A13" s="5" t="s">
        <v>140</v>
      </c>
      <c r="B13" s="107">
        <v>0</v>
      </c>
      <c r="C13" s="107">
        <v>0</v>
      </c>
      <c r="D13" s="107">
        <v>0</v>
      </c>
      <c r="E13" s="107">
        <v>4.9614453085601546</v>
      </c>
    </row>
    <row r="14" spans="1:9" x14ac:dyDescent="0.25">
      <c r="A14" s="5" t="s">
        <v>139</v>
      </c>
      <c r="B14" s="107">
        <v>0</v>
      </c>
      <c r="C14" s="107">
        <v>0</v>
      </c>
      <c r="D14" s="107">
        <v>0.78817632767692869</v>
      </c>
      <c r="E14" s="107">
        <v>5.9047885935233904</v>
      </c>
    </row>
    <row r="15" spans="1:9" x14ac:dyDescent="0.25">
      <c r="A15" s="3" t="s">
        <v>32</v>
      </c>
    </row>
    <row r="16" spans="1:9" x14ac:dyDescent="0.25">
      <c r="A16" s="5" t="s">
        <v>140</v>
      </c>
      <c r="B16" s="107">
        <v>1.4981173898665934</v>
      </c>
      <c r="C16" s="107">
        <v>20.572275504924207</v>
      </c>
      <c r="D16" s="107">
        <v>9.7876272221225022</v>
      </c>
      <c r="E16" s="107">
        <v>10.371584663752422</v>
      </c>
    </row>
    <row r="17" spans="1:5" x14ac:dyDescent="0.25">
      <c r="A17" s="5" t="s">
        <v>139</v>
      </c>
      <c r="B17" s="107">
        <v>4.4496032771052167</v>
      </c>
      <c r="C17" s="107">
        <v>19.578461581880077</v>
      </c>
      <c r="D17" s="107">
        <v>9.9674482675907896</v>
      </c>
      <c r="E17" s="107">
        <v>13.336164305069168</v>
      </c>
    </row>
    <row r="18" spans="1:5" x14ac:dyDescent="0.25">
      <c r="A18" s="2" t="s">
        <v>25</v>
      </c>
    </row>
    <row r="19" spans="1:5" x14ac:dyDescent="0.25">
      <c r="A19" s="3" t="s">
        <v>28</v>
      </c>
    </row>
    <row r="20" spans="1:5" x14ac:dyDescent="0.25">
      <c r="A20" s="5" t="s">
        <v>140</v>
      </c>
      <c r="B20" s="107">
        <v>0</v>
      </c>
      <c r="C20" s="107">
        <v>0.37896602966863935</v>
      </c>
      <c r="D20" s="107">
        <v>3.6165128877213819</v>
      </c>
      <c r="E20" s="107">
        <v>7.2075874442744867</v>
      </c>
    </row>
    <row r="21" spans="1:5" x14ac:dyDescent="0.25">
      <c r="A21" s="5" t="s">
        <v>139</v>
      </c>
      <c r="B21" s="107">
        <v>0</v>
      </c>
      <c r="C21" s="107">
        <v>0.3603556485355649</v>
      </c>
      <c r="D21" s="107">
        <v>3.5853306569001058</v>
      </c>
      <c r="E21" s="107">
        <v>7.2269742343936612</v>
      </c>
    </row>
    <row r="22" spans="1:5" x14ac:dyDescent="0.25">
      <c r="A22" s="3" t="s">
        <v>27</v>
      </c>
    </row>
    <row r="23" spans="1:5" x14ac:dyDescent="0.25">
      <c r="A23" s="5" t="s">
        <v>140</v>
      </c>
      <c r="B23" s="107">
        <v>0</v>
      </c>
      <c r="C23" s="107">
        <v>2.1196706312900275</v>
      </c>
      <c r="D23" s="107">
        <v>9.4900481001910482</v>
      </c>
      <c r="E23" s="107">
        <v>22.085436584540155</v>
      </c>
    </row>
    <row r="24" spans="1:5" x14ac:dyDescent="0.25">
      <c r="A24" s="5" t="s">
        <v>139</v>
      </c>
      <c r="B24" s="107">
        <v>0</v>
      </c>
      <c r="C24" s="107">
        <v>2.0925310764968952</v>
      </c>
      <c r="D24" s="107">
        <v>9.3810607267615254</v>
      </c>
      <c r="E24" s="107">
        <v>21.521325567127519</v>
      </c>
    </row>
    <row r="25" spans="1:5" x14ac:dyDescent="0.25">
      <c r="A25" s="3" t="s">
        <v>26</v>
      </c>
    </row>
    <row r="26" spans="1:5" x14ac:dyDescent="0.25">
      <c r="A26" s="5" t="s">
        <v>140</v>
      </c>
      <c r="B26" s="107">
        <v>2.8190592921709818</v>
      </c>
      <c r="C26" s="107">
        <v>10.228355435599184</v>
      </c>
      <c r="D26" s="107">
        <v>19.29107051337207</v>
      </c>
      <c r="E26" s="107">
        <v>24.826879144811805</v>
      </c>
    </row>
    <row r="27" spans="1:5" x14ac:dyDescent="0.25">
      <c r="A27" s="5" t="s">
        <v>139</v>
      </c>
      <c r="B27" s="107">
        <v>3.4626168224299065</v>
      </c>
      <c r="C27" s="107">
        <v>10.765025453992859</v>
      </c>
      <c r="D27" s="107">
        <v>19.402281980664426</v>
      </c>
      <c r="E27" s="107">
        <v>23.980281450839563</v>
      </c>
    </row>
    <row r="28" spans="1:5" x14ac:dyDescent="0.25">
      <c r="A28" s="3" t="s">
        <v>29</v>
      </c>
    </row>
    <row r="29" spans="1:5" x14ac:dyDescent="0.25">
      <c r="A29" s="5" t="s">
        <v>140</v>
      </c>
      <c r="B29" s="107">
        <v>0.40968584838041533</v>
      </c>
      <c r="C29" s="107">
        <v>0.97023075124993063</v>
      </c>
      <c r="D29" s="107">
        <v>2.6748731846948921</v>
      </c>
      <c r="E29" s="107">
        <v>5.0047834747897317</v>
      </c>
    </row>
    <row r="30" spans="1:5" x14ac:dyDescent="0.25">
      <c r="A30" s="5" t="s">
        <v>139</v>
      </c>
      <c r="B30" s="107">
        <v>0.38936639385693861</v>
      </c>
      <c r="C30" s="107">
        <v>0.97054084461917201</v>
      </c>
      <c r="D30" s="107">
        <v>2.7628643473055048</v>
      </c>
      <c r="E30" s="107">
        <v>4.826992809916538</v>
      </c>
    </row>
    <row r="31" spans="1:5" x14ac:dyDescent="0.25">
      <c r="A31" s="2" t="s">
        <v>8</v>
      </c>
    </row>
    <row r="32" spans="1:5" x14ac:dyDescent="0.25">
      <c r="A32" s="3" t="s">
        <v>9</v>
      </c>
    </row>
    <row r="33" spans="1:5" x14ac:dyDescent="0.25">
      <c r="A33" s="5" t="s">
        <v>140</v>
      </c>
      <c r="B33" s="107">
        <v>0.94523038014700067</v>
      </c>
      <c r="C33" s="107">
        <v>1.3639538754148934</v>
      </c>
      <c r="D33" s="107">
        <v>1.496519285647758</v>
      </c>
      <c r="E33" s="107">
        <v>1.6951557984556573</v>
      </c>
    </row>
    <row r="34" spans="1:5" x14ac:dyDescent="0.25">
      <c r="A34" s="5" t="s">
        <v>139</v>
      </c>
      <c r="B34" s="107">
        <v>0.78105141714018012</v>
      </c>
      <c r="C34" s="107">
        <v>1.2858450242847821</v>
      </c>
      <c r="D34" s="107">
        <v>1.43738684051258</v>
      </c>
      <c r="E34" s="107">
        <v>1.5145611517867432</v>
      </c>
    </row>
    <row r="35" spans="1:5" x14ac:dyDescent="0.25">
      <c r="A35" s="3" t="s">
        <v>20</v>
      </c>
    </row>
    <row r="36" spans="1:5" x14ac:dyDescent="0.25">
      <c r="A36" s="5" t="s">
        <v>140</v>
      </c>
      <c r="B36" s="107">
        <v>0</v>
      </c>
      <c r="C36" s="107">
        <v>9.1303808460488786E-2</v>
      </c>
      <c r="D36" s="107">
        <v>2.8278310428777527</v>
      </c>
      <c r="E36" s="107">
        <v>9.6772819475470193</v>
      </c>
    </row>
    <row r="37" spans="1:5" x14ac:dyDescent="0.25">
      <c r="A37" s="5" t="s">
        <v>139</v>
      </c>
      <c r="B37" s="107">
        <v>0</v>
      </c>
      <c r="C37" s="107">
        <v>4.1728763040238447E-2</v>
      </c>
      <c r="D37" s="107">
        <v>2.4671001558336578</v>
      </c>
      <c r="E37" s="107">
        <v>8.6522092776609867</v>
      </c>
    </row>
    <row r="38" spans="1:5" x14ac:dyDescent="0.25">
      <c r="B38"/>
      <c r="C38"/>
      <c r="D38"/>
      <c r="E38"/>
    </row>
    <row r="39" spans="1:5" x14ac:dyDescent="0.25">
      <c r="B39"/>
      <c r="C39"/>
      <c r="D39"/>
      <c r="E39"/>
    </row>
    <row r="40" spans="1:5" x14ac:dyDescent="0.25">
      <c r="B40"/>
      <c r="C40"/>
      <c r="D40"/>
      <c r="E40"/>
    </row>
    <row r="41" spans="1:5" x14ac:dyDescent="0.25">
      <c r="B41"/>
      <c r="C41"/>
      <c r="D41"/>
      <c r="E41"/>
    </row>
    <row r="42" spans="1:5" x14ac:dyDescent="0.25">
      <c r="B42"/>
      <c r="C42"/>
      <c r="D42"/>
      <c r="E42"/>
    </row>
    <row r="43" spans="1:5" x14ac:dyDescent="0.25">
      <c r="B43"/>
      <c r="C43"/>
      <c r="D43"/>
      <c r="E43"/>
    </row>
    <row r="44" spans="1:5" x14ac:dyDescent="0.25">
      <c r="B44"/>
      <c r="C44"/>
      <c r="D44"/>
      <c r="E44"/>
    </row>
    <row r="45" spans="1:5" x14ac:dyDescent="0.25">
      <c r="B45"/>
      <c r="C45"/>
      <c r="D45"/>
      <c r="E45"/>
    </row>
    <row r="46" spans="1:5" x14ac:dyDescent="0.25">
      <c r="B46"/>
      <c r="C46"/>
      <c r="D46"/>
      <c r="E46"/>
    </row>
    <row r="47" spans="1:5" x14ac:dyDescent="0.25">
      <c r="B47"/>
      <c r="C47"/>
      <c r="D47"/>
      <c r="E47"/>
    </row>
    <row r="48" spans="1:5" x14ac:dyDescent="0.25">
      <c r="B48"/>
      <c r="C48"/>
      <c r="D48"/>
      <c r="E48"/>
    </row>
    <row r="49" spans="1:5" x14ac:dyDescent="0.25">
      <c r="B49"/>
      <c r="C49"/>
      <c r="D49"/>
      <c r="E49"/>
    </row>
    <row r="50" spans="1:5" x14ac:dyDescent="0.25">
      <c r="B50"/>
      <c r="C50"/>
      <c r="D50"/>
      <c r="E50"/>
    </row>
    <row r="51" spans="1:5" x14ac:dyDescent="0.25">
      <c r="B51"/>
      <c r="C51"/>
      <c r="D51"/>
      <c r="E51"/>
    </row>
    <row r="52" spans="1:5" x14ac:dyDescent="0.25">
      <c r="B52"/>
      <c r="C52"/>
      <c r="D52"/>
      <c r="E52"/>
    </row>
    <row r="53" spans="1:5" x14ac:dyDescent="0.25">
      <c r="B53"/>
      <c r="C53"/>
      <c r="D53"/>
      <c r="E53"/>
    </row>
    <row r="57" spans="1:5" x14ac:dyDescent="0.25">
      <c r="A57" s="142" t="s">
        <v>299</v>
      </c>
    </row>
    <row r="58" spans="1:5" ht="31.5" customHeight="1" x14ac:dyDescent="0.25">
      <c r="A58" s="144" t="str">
        <f>IF(NOT(ISBLANK($B$50)),"Fehler: Bitte nur einen Berechnungsmodus auswählen!","")</f>
        <v/>
      </c>
    </row>
  </sheetData>
  <conditionalFormatting sqref="A58">
    <cfRule type="expression" dxfId="62" priority="3">
      <formula>ISBLANK($B$50)</formula>
    </cfRule>
    <cfRule type="expression" dxfId="61" priority="4">
      <formula>NOT(ISBLANK($B$3+$B$501))</formula>
    </cfRule>
  </conditionalFormatting>
  <conditionalFormatting sqref="I9">
    <cfRule type="expression" dxfId="60" priority="1">
      <formula>NOT(ISBLANK($J$4))</formula>
    </cfRule>
    <cfRule type="expression" dxfId="59" priority="2">
      <formula>ISBLANK($J$4)</formula>
    </cfRule>
  </conditionalFormatting>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3CC95-A41E-4C63-BD12-D0B700A40C71}">
  <sheetPr>
    <pageSetUpPr autoPageBreaks="0"/>
  </sheetPr>
  <dimension ref="B2:K68"/>
  <sheetViews>
    <sheetView showGridLines="0" showRowColHeaders="0" zoomScaleNormal="100" workbookViewId="0">
      <pane ySplit="8" topLeftCell="A9" activePane="bottomLeft" state="frozen"/>
      <selection pane="bottomLeft" activeCell="B2" sqref="B2:K2"/>
    </sheetView>
  </sheetViews>
  <sheetFormatPr baseColWidth="10" defaultColWidth="9.140625" defaultRowHeight="15" x14ac:dyDescent="0.25"/>
  <cols>
    <col min="1" max="1" width="2.85546875" customWidth="1"/>
    <col min="2" max="2" width="9.140625" style="20" collapsed="1"/>
    <col min="3" max="3" width="8" style="20" bestFit="1" customWidth="1" collapsed="1"/>
    <col min="4" max="4" width="11.42578125" style="20" bestFit="1" customWidth="1" collapsed="1"/>
    <col min="5" max="5" width="18.5703125" style="20" bestFit="1" customWidth="1" collapsed="1"/>
    <col min="6" max="6" width="16.85546875" style="128" bestFit="1" customWidth="1" collapsed="1"/>
    <col min="7" max="7" width="16.85546875" style="134" bestFit="1" customWidth="1" collapsed="1"/>
    <col min="8" max="9" width="16.85546875" style="134" bestFit="1" customWidth="1"/>
    <col min="10" max="10" width="23.28515625" style="134" bestFit="1" customWidth="1"/>
    <col min="11" max="11" width="23.28515625" bestFit="1" customWidth="1"/>
  </cols>
  <sheetData>
    <row r="2" spans="2:11" ht="24.95" customHeight="1" x14ac:dyDescent="0.25">
      <c r="B2" s="161" t="str">
        <f>"  Betriebliche Therapiehäufigkeiten "&amp;Berichtsjahr</f>
        <v xml:space="preserve">  Betriebliche Therapiehäufigkeiten 2024</v>
      </c>
      <c r="C2" s="170"/>
      <c r="D2" s="170"/>
      <c r="E2" s="170"/>
      <c r="F2" s="170"/>
      <c r="G2" s="170"/>
      <c r="H2" s="170"/>
      <c r="I2" s="170"/>
      <c r="J2" s="170"/>
      <c r="K2" s="162"/>
    </row>
    <row r="3" spans="2:11" ht="24.95" customHeight="1" x14ac:dyDescent="0.25">
      <c r="B3" s="56"/>
      <c r="C3" s="56"/>
      <c r="D3" s="56"/>
      <c r="E3" s="56"/>
      <c r="F3" s="123"/>
      <c r="G3" s="129"/>
      <c r="H3" s="129"/>
      <c r="I3" s="129"/>
      <c r="J3" s="129"/>
    </row>
    <row r="4" spans="2:11" ht="36" customHeight="1" x14ac:dyDescent="0.25">
      <c r="B4" s="172" t="s">
        <v>263</v>
      </c>
      <c r="C4" s="172"/>
      <c r="D4" s="172"/>
      <c r="E4" s="172"/>
      <c r="F4" s="172"/>
      <c r="G4" s="172"/>
      <c r="H4" s="172"/>
      <c r="I4" s="172"/>
      <c r="J4" s="172"/>
      <c r="K4" s="172"/>
    </row>
    <row r="5" spans="2:11" ht="36.75" customHeight="1" x14ac:dyDescent="0.25">
      <c r="B5" s="172" t="s">
        <v>169</v>
      </c>
      <c r="C5" s="172"/>
      <c r="D5" s="172"/>
      <c r="E5" s="172"/>
      <c r="F5" s="172"/>
      <c r="G5" s="172"/>
      <c r="H5" s="172"/>
      <c r="I5" s="172"/>
      <c r="J5" s="172"/>
      <c r="K5" s="172"/>
    </row>
    <row r="6" spans="2:11" x14ac:dyDescent="0.25">
      <c r="B6" s="172" t="s">
        <v>170</v>
      </c>
      <c r="C6" s="172"/>
      <c r="D6" s="172"/>
      <c r="E6" s="172"/>
      <c r="F6" s="172"/>
      <c r="G6" s="172"/>
      <c r="H6" s="172"/>
      <c r="I6" s="172"/>
      <c r="J6" s="172"/>
    </row>
    <row r="7" spans="2:11" ht="16.5" customHeight="1" x14ac:dyDescent="0.25">
      <c r="B7" s="34"/>
      <c r="C7" s="34"/>
      <c r="D7" s="34"/>
      <c r="E7" s="34"/>
      <c r="F7" s="124"/>
      <c r="G7" s="130"/>
      <c r="H7" s="130"/>
      <c r="I7" s="130"/>
      <c r="J7" s="130"/>
    </row>
    <row r="8" spans="2:11" x14ac:dyDescent="0.25">
      <c r="B8" s="97" t="s">
        <v>1</v>
      </c>
      <c r="C8" s="97" t="s">
        <v>122</v>
      </c>
      <c r="D8" s="97" t="s">
        <v>4</v>
      </c>
      <c r="E8" s="97" t="s">
        <v>6</v>
      </c>
      <c r="F8" s="125" t="s">
        <v>228</v>
      </c>
      <c r="G8" s="131" t="s">
        <v>135</v>
      </c>
      <c r="H8" s="131" t="s">
        <v>136</v>
      </c>
      <c r="I8" s="131" t="s">
        <v>137</v>
      </c>
      <c r="J8" s="131" t="s">
        <v>138</v>
      </c>
      <c r="K8" s="97" t="s">
        <v>59</v>
      </c>
    </row>
    <row r="9" spans="2:11" hidden="1" x14ac:dyDescent="0.25">
      <c r="B9" s="98">
        <v>2024</v>
      </c>
      <c r="C9" s="98">
        <v>1</v>
      </c>
      <c r="D9" s="98" t="s">
        <v>8</v>
      </c>
      <c r="E9" s="98" t="s">
        <v>20</v>
      </c>
      <c r="F9" s="126">
        <v>8713</v>
      </c>
      <c r="G9" s="132">
        <v>0</v>
      </c>
      <c r="H9" s="132">
        <v>4.3036178765665643E-2</v>
      </c>
      <c r="I9" s="132">
        <v>2.487188247352238</v>
      </c>
      <c r="J9" s="132">
        <v>11.819666954288994</v>
      </c>
      <c r="K9" s="103" t="s">
        <v>146</v>
      </c>
    </row>
    <row r="10" spans="2:11" hidden="1" x14ac:dyDescent="0.25">
      <c r="B10" s="98">
        <v>2024</v>
      </c>
      <c r="C10" s="98">
        <v>2</v>
      </c>
      <c r="D10" s="98" t="s">
        <v>8</v>
      </c>
      <c r="E10" s="98" t="s">
        <v>20</v>
      </c>
      <c r="F10" s="126">
        <v>8773</v>
      </c>
      <c r="G10" s="132">
        <v>0</v>
      </c>
      <c r="H10" s="132">
        <v>8.9957954434340473E-2</v>
      </c>
      <c r="I10" s="132">
        <v>2.9447439353099729</v>
      </c>
      <c r="J10" s="132">
        <v>13.444666139123678</v>
      </c>
      <c r="K10" s="103" t="s">
        <v>146</v>
      </c>
    </row>
    <row r="11" spans="2:11" hidden="1" x14ac:dyDescent="0.25">
      <c r="B11" s="98">
        <v>2024</v>
      </c>
      <c r="C11" s="98">
        <v>1</v>
      </c>
      <c r="D11" s="98" t="s">
        <v>8</v>
      </c>
      <c r="E11" s="98" t="s">
        <v>20</v>
      </c>
      <c r="F11" s="126">
        <v>8713</v>
      </c>
      <c r="G11" s="132">
        <v>0</v>
      </c>
      <c r="H11" s="132">
        <v>3.9574896034356231E-2</v>
      </c>
      <c r="I11" s="132">
        <v>2.3423070155594097</v>
      </c>
      <c r="J11" s="132">
        <v>10.51141774453416</v>
      </c>
      <c r="K11" s="103" t="s">
        <v>145</v>
      </c>
    </row>
    <row r="12" spans="2:11" hidden="1" x14ac:dyDescent="0.25">
      <c r="B12" s="98">
        <v>2024</v>
      </c>
      <c r="C12" s="98">
        <v>2</v>
      </c>
      <c r="D12" s="98" t="s">
        <v>8</v>
      </c>
      <c r="E12" s="98" t="s">
        <v>20</v>
      </c>
      <c r="F12" s="126">
        <v>8773</v>
      </c>
      <c r="G12" s="132">
        <v>0</v>
      </c>
      <c r="H12" s="132">
        <v>8.6153615642499959E-2</v>
      </c>
      <c r="I12" s="132">
        <v>2.78125</v>
      </c>
      <c r="J12" s="132">
        <v>11.93660527702005</v>
      </c>
      <c r="K12" s="103" t="s">
        <v>145</v>
      </c>
    </row>
    <row r="13" spans="2:11" x14ac:dyDescent="0.25">
      <c r="B13" s="98">
        <v>2024</v>
      </c>
      <c r="C13" s="98">
        <v>1</v>
      </c>
      <c r="D13" s="98" t="s">
        <v>8</v>
      </c>
      <c r="E13" s="98" t="s">
        <v>20</v>
      </c>
      <c r="F13" s="126">
        <v>8713</v>
      </c>
      <c r="G13" s="132">
        <v>0</v>
      </c>
      <c r="H13" s="132">
        <v>4.1728763040238447E-2</v>
      </c>
      <c r="I13" s="132">
        <v>2.5088289188738964</v>
      </c>
      <c r="J13" s="132">
        <v>11.161038196534884</v>
      </c>
      <c r="K13" s="103" t="s">
        <v>134</v>
      </c>
    </row>
    <row r="14" spans="2:11" x14ac:dyDescent="0.25">
      <c r="B14" s="98">
        <v>2024</v>
      </c>
      <c r="C14" s="98">
        <v>2</v>
      </c>
      <c r="D14" s="98" t="s">
        <v>8</v>
      </c>
      <c r="E14" s="98" t="s">
        <v>20</v>
      </c>
      <c r="F14" s="126">
        <v>8773</v>
      </c>
      <c r="G14" s="132">
        <v>0</v>
      </c>
      <c r="H14" s="132">
        <v>9.1303808460488786E-2</v>
      </c>
      <c r="I14" s="132">
        <v>2.9191348513382414</v>
      </c>
      <c r="J14" s="132">
        <v>12.596416798885262</v>
      </c>
      <c r="K14" s="103" t="s">
        <v>134</v>
      </c>
    </row>
    <row r="15" spans="2:11" hidden="1" x14ac:dyDescent="0.25">
      <c r="B15" s="98">
        <v>2024</v>
      </c>
      <c r="C15" s="98">
        <v>1</v>
      </c>
      <c r="D15" s="98" t="s">
        <v>8</v>
      </c>
      <c r="E15" s="98" t="s">
        <v>9</v>
      </c>
      <c r="F15" s="126">
        <v>30310</v>
      </c>
      <c r="G15" s="132">
        <v>0.71232372046209647</v>
      </c>
      <c r="H15" s="132">
        <v>2.1382107517965725</v>
      </c>
      <c r="I15" s="132">
        <v>3.8309953868791595</v>
      </c>
      <c r="J15" s="132">
        <v>5.5067299608864513</v>
      </c>
      <c r="K15" s="103" t="s">
        <v>146</v>
      </c>
    </row>
    <row r="16" spans="2:11" hidden="1" x14ac:dyDescent="0.25">
      <c r="B16" s="98">
        <v>2024</v>
      </c>
      <c r="C16" s="98">
        <v>2</v>
      </c>
      <c r="D16" s="98" t="s">
        <v>8</v>
      </c>
      <c r="E16" s="98" t="s">
        <v>9</v>
      </c>
      <c r="F16" s="126">
        <v>30201</v>
      </c>
      <c r="G16" s="132">
        <v>0.85436893203883491</v>
      </c>
      <c r="H16" s="132">
        <v>2.2835748457325105</v>
      </c>
      <c r="I16" s="132">
        <v>3.8957532116848048</v>
      </c>
      <c r="J16" s="132">
        <v>5.5942915392456678</v>
      </c>
      <c r="K16" s="103" t="s">
        <v>146</v>
      </c>
    </row>
    <row r="17" spans="2:11" hidden="1" x14ac:dyDescent="0.25">
      <c r="B17" s="98">
        <v>2024</v>
      </c>
      <c r="C17" s="98">
        <v>1</v>
      </c>
      <c r="D17" s="98" t="s">
        <v>8</v>
      </c>
      <c r="E17" s="98" t="s">
        <v>9</v>
      </c>
      <c r="F17" s="126">
        <v>30310</v>
      </c>
      <c r="G17" s="132">
        <v>0.65888363230172819</v>
      </c>
      <c r="H17" s="132">
        <v>1.8372515739698541</v>
      </c>
      <c r="I17" s="132">
        <v>3.1480518304995058</v>
      </c>
      <c r="J17" s="132">
        <v>4.4822591903210816</v>
      </c>
      <c r="K17" s="103" t="s">
        <v>145</v>
      </c>
    </row>
    <row r="18" spans="2:11" hidden="1" x14ac:dyDescent="0.25">
      <c r="B18" s="98">
        <v>2024</v>
      </c>
      <c r="C18" s="98">
        <v>2</v>
      </c>
      <c r="D18" s="98" t="s">
        <v>8</v>
      </c>
      <c r="E18" s="98" t="s">
        <v>9</v>
      </c>
      <c r="F18" s="126">
        <v>30201</v>
      </c>
      <c r="G18" s="132">
        <v>0.79228384429900101</v>
      </c>
      <c r="H18" s="132">
        <v>2.0366044971239323</v>
      </c>
      <c r="I18" s="132">
        <v>3.3779697624190068</v>
      </c>
      <c r="J18" s="132">
        <v>4.7711944108558377</v>
      </c>
      <c r="K18" s="103" t="s">
        <v>145</v>
      </c>
    </row>
    <row r="19" spans="2:11" x14ac:dyDescent="0.25">
      <c r="B19" s="98">
        <v>2024</v>
      </c>
      <c r="C19" s="98">
        <v>1</v>
      </c>
      <c r="D19" s="98" t="s">
        <v>8</v>
      </c>
      <c r="E19" s="98" t="s">
        <v>9</v>
      </c>
      <c r="F19" s="126">
        <v>30310</v>
      </c>
      <c r="G19" s="132">
        <v>0.78105141714018012</v>
      </c>
      <c r="H19" s="132">
        <v>2.0668964414249622</v>
      </c>
      <c r="I19" s="132">
        <v>3.5042832819375422</v>
      </c>
      <c r="J19" s="132">
        <v>5.0188444337242855</v>
      </c>
      <c r="K19" s="103" t="s">
        <v>134</v>
      </c>
    </row>
    <row r="20" spans="2:11" x14ac:dyDescent="0.25">
      <c r="B20" s="98">
        <v>2024</v>
      </c>
      <c r="C20" s="98">
        <v>2</v>
      </c>
      <c r="D20" s="98" t="s">
        <v>8</v>
      </c>
      <c r="E20" s="98" t="s">
        <v>9</v>
      </c>
      <c r="F20" s="126">
        <v>30201</v>
      </c>
      <c r="G20" s="132">
        <v>0.94523038014700067</v>
      </c>
      <c r="H20" s="132">
        <v>2.309184255561894</v>
      </c>
      <c r="I20" s="132">
        <v>3.805703541209652</v>
      </c>
      <c r="J20" s="132">
        <v>5.5008593396653094</v>
      </c>
      <c r="K20" s="103" t="s">
        <v>134</v>
      </c>
    </row>
    <row r="21" spans="2:11" hidden="1" x14ac:dyDescent="0.25">
      <c r="B21" s="98">
        <v>2024</v>
      </c>
      <c r="C21" s="98">
        <v>1</v>
      </c>
      <c r="D21" s="98" t="s">
        <v>25</v>
      </c>
      <c r="E21" s="98" t="s">
        <v>29</v>
      </c>
      <c r="F21" s="126">
        <v>3408</v>
      </c>
      <c r="G21" s="132">
        <v>0.40623827538769386</v>
      </c>
      <c r="H21" s="132">
        <v>1.3596689101439086</v>
      </c>
      <c r="I21" s="132">
        <v>3.9593798058723397</v>
      </c>
      <c r="J21" s="132">
        <v>8.9198525406546469</v>
      </c>
      <c r="K21" s="103" t="s">
        <v>146</v>
      </c>
    </row>
    <row r="22" spans="2:11" hidden="1" x14ac:dyDescent="0.25">
      <c r="B22" s="98">
        <v>2024</v>
      </c>
      <c r="C22" s="98">
        <v>2</v>
      </c>
      <c r="D22" s="98" t="s">
        <v>25</v>
      </c>
      <c r="E22" s="98" t="s">
        <v>29</v>
      </c>
      <c r="F22" s="126">
        <v>3416</v>
      </c>
      <c r="G22" s="132">
        <v>0.42460735518044462</v>
      </c>
      <c r="H22" s="132">
        <v>1.3695278183336521</v>
      </c>
      <c r="I22" s="132">
        <v>4.014619624203025</v>
      </c>
      <c r="J22" s="132">
        <v>9.1247227859975162</v>
      </c>
      <c r="K22" s="103" t="s">
        <v>146</v>
      </c>
    </row>
    <row r="23" spans="2:11" hidden="1" x14ac:dyDescent="0.25">
      <c r="B23" s="98">
        <v>2024</v>
      </c>
      <c r="C23" s="98">
        <v>1</v>
      </c>
      <c r="D23" s="98" t="s">
        <v>25</v>
      </c>
      <c r="E23" s="98" t="s">
        <v>29</v>
      </c>
      <c r="F23" s="126">
        <v>3408</v>
      </c>
      <c r="G23" s="132">
        <v>0.34981582847812553</v>
      </c>
      <c r="H23" s="132">
        <v>1.1861096888177451</v>
      </c>
      <c r="I23" s="132">
        <v>3.6424485381613372</v>
      </c>
      <c r="J23" s="132">
        <v>8.0998877471598139</v>
      </c>
      <c r="K23" s="103" t="s">
        <v>145</v>
      </c>
    </row>
    <row r="24" spans="2:11" hidden="1" x14ac:dyDescent="0.25">
      <c r="B24" s="98">
        <v>2024</v>
      </c>
      <c r="C24" s="98">
        <v>2</v>
      </c>
      <c r="D24" s="98" t="s">
        <v>25</v>
      </c>
      <c r="E24" s="98" t="s">
        <v>29</v>
      </c>
      <c r="F24" s="126">
        <v>3416</v>
      </c>
      <c r="G24" s="132">
        <v>0.36512737783116073</v>
      </c>
      <c r="H24" s="132">
        <v>1.1985990931779122</v>
      </c>
      <c r="I24" s="132">
        <v>3.6850993662260683</v>
      </c>
      <c r="J24" s="132">
        <v>8.2406903180783644</v>
      </c>
      <c r="K24" s="103" t="s">
        <v>145</v>
      </c>
    </row>
    <row r="25" spans="2:11" x14ac:dyDescent="0.25">
      <c r="B25" s="98">
        <v>2024</v>
      </c>
      <c r="C25" s="98">
        <v>1</v>
      </c>
      <c r="D25" s="98" t="s">
        <v>25</v>
      </c>
      <c r="E25" s="98" t="s">
        <v>29</v>
      </c>
      <c r="F25" s="126">
        <v>3408</v>
      </c>
      <c r="G25" s="132">
        <v>0.38936639385693861</v>
      </c>
      <c r="H25" s="132">
        <v>1.3599072384761106</v>
      </c>
      <c r="I25" s="132">
        <v>4.1227715857816154</v>
      </c>
      <c r="J25" s="132">
        <v>8.9497643956981534</v>
      </c>
      <c r="K25" s="103" t="s">
        <v>134</v>
      </c>
    </row>
    <row r="26" spans="2:11" x14ac:dyDescent="0.25">
      <c r="B26" s="98">
        <v>2024</v>
      </c>
      <c r="C26" s="98">
        <v>2</v>
      </c>
      <c r="D26" s="98" t="s">
        <v>25</v>
      </c>
      <c r="E26" s="98" t="s">
        <v>29</v>
      </c>
      <c r="F26" s="126">
        <v>3416</v>
      </c>
      <c r="G26" s="132">
        <v>0.40968584838041533</v>
      </c>
      <c r="H26" s="132">
        <v>1.379916599630346</v>
      </c>
      <c r="I26" s="132">
        <v>4.0547897843252381</v>
      </c>
      <c r="J26" s="132">
        <v>9.0595732591149698</v>
      </c>
      <c r="K26" s="103" t="s">
        <v>134</v>
      </c>
    </row>
    <row r="27" spans="2:11" hidden="1" x14ac:dyDescent="0.25">
      <c r="B27" s="98">
        <v>2024</v>
      </c>
      <c r="C27" s="98">
        <v>1</v>
      </c>
      <c r="D27" s="98" t="s">
        <v>25</v>
      </c>
      <c r="E27" s="98" t="s">
        <v>26</v>
      </c>
      <c r="F27" s="126">
        <v>3213</v>
      </c>
      <c r="G27" s="132">
        <v>2.5726572146293694</v>
      </c>
      <c r="H27" s="132">
        <v>12.29632556301857</v>
      </c>
      <c r="I27" s="132">
        <v>28.532886101793789</v>
      </c>
      <c r="J27" s="132">
        <v>48.658505938519696</v>
      </c>
      <c r="K27" s="103" t="s">
        <v>146</v>
      </c>
    </row>
    <row r="28" spans="2:11" hidden="1" x14ac:dyDescent="0.25">
      <c r="B28" s="98">
        <v>2024</v>
      </c>
      <c r="C28" s="98">
        <v>2</v>
      </c>
      <c r="D28" s="98" t="s">
        <v>25</v>
      </c>
      <c r="E28" s="98" t="s">
        <v>26</v>
      </c>
      <c r="F28" s="126">
        <v>3245</v>
      </c>
      <c r="G28" s="132">
        <v>2.2455118666566753</v>
      </c>
      <c r="H28" s="132">
        <v>11.64650841406711</v>
      </c>
      <c r="I28" s="132">
        <v>27.510343340065493</v>
      </c>
      <c r="J28" s="132">
        <v>47.157994317864841</v>
      </c>
      <c r="K28" s="103" t="s">
        <v>146</v>
      </c>
    </row>
    <row r="29" spans="2:11" hidden="1" x14ac:dyDescent="0.25">
      <c r="B29" s="98">
        <v>2024</v>
      </c>
      <c r="C29" s="98">
        <v>1</v>
      </c>
      <c r="D29" s="98" t="s">
        <v>25</v>
      </c>
      <c r="E29" s="98" t="s">
        <v>26</v>
      </c>
      <c r="F29" s="126">
        <v>3213</v>
      </c>
      <c r="G29" s="132">
        <v>2.5578263160976755</v>
      </c>
      <c r="H29" s="132">
        <v>12.250320006649488</v>
      </c>
      <c r="I29" s="132">
        <v>28.425499107287781</v>
      </c>
      <c r="J29" s="132">
        <v>48.43758377654801</v>
      </c>
      <c r="K29" s="103" t="s">
        <v>145</v>
      </c>
    </row>
    <row r="30" spans="2:11" hidden="1" x14ac:dyDescent="0.25">
      <c r="B30" s="98">
        <v>2024</v>
      </c>
      <c r="C30" s="98">
        <v>2</v>
      </c>
      <c r="D30" s="98" t="s">
        <v>25</v>
      </c>
      <c r="E30" s="98" t="s">
        <v>26</v>
      </c>
      <c r="F30" s="126">
        <v>3245</v>
      </c>
      <c r="G30" s="132">
        <v>2.1623315575054844</v>
      </c>
      <c r="H30" s="132">
        <v>11.61111914982556</v>
      </c>
      <c r="I30" s="132">
        <v>27.411211211211214</v>
      </c>
      <c r="J30" s="132">
        <v>47.108995665622487</v>
      </c>
      <c r="K30" s="103" t="s">
        <v>145</v>
      </c>
    </row>
    <row r="31" spans="2:11" x14ac:dyDescent="0.25">
      <c r="B31" s="98">
        <v>2024</v>
      </c>
      <c r="C31" s="98">
        <v>1</v>
      </c>
      <c r="D31" s="98" t="s">
        <v>25</v>
      </c>
      <c r="E31" s="98" t="s">
        <v>26</v>
      </c>
      <c r="F31" s="126">
        <v>3213</v>
      </c>
      <c r="G31" s="132">
        <v>3.4626168224299065</v>
      </c>
      <c r="H31" s="132">
        <v>14.227642276422765</v>
      </c>
      <c r="I31" s="132">
        <v>33.62992425708719</v>
      </c>
      <c r="J31" s="132">
        <v>57.610205707926752</v>
      </c>
      <c r="K31" s="103" t="s">
        <v>134</v>
      </c>
    </row>
    <row r="32" spans="2:11" x14ac:dyDescent="0.25">
      <c r="B32" s="98">
        <v>2024</v>
      </c>
      <c r="C32" s="98">
        <v>2</v>
      </c>
      <c r="D32" s="98" t="s">
        <v>25</v>
      </c>
      <c r="E32" s="98" t="s">
        <v>26</v>
      </c>
      <c r="F32" s="126">
        <v>3245</v>
      </c>
      <c r="G32" s="132">
        <v>2.8190592921709818</v>
      </c>
      <c r="H32" s="132">
        <v>13.047414727770166</v>
      </c>
      <c r="I32" s="132">
        <v>32.338485241142237</v>
      </c>
      <c r="J32" s="132">
        <v>57.165364385954042</v>
      </c>
      <c r="K32" s="103" t="s">
        <v>134</v>
      </c>
    </row>
    <row r="33" spans="2:11" hidden="1" x14ac:dyDescent="0.25">
      <c r="B33" s="98">
        <v>2024</v>
      </c>
      <c r="C33" s="98">
        <v>1</v>
      </c>
      <c r="D33" s="98" t="s">
        <v>25</v>
      </c>
      <c r="E33" s="98" t="s">
        <v>27</v>
      </c>
      <c r="F33" s="126">
        <v>5433</v>
      </c>
      <c r="G33" s="132">
        <v>0</v>
      </c>
      <c r="H33" s="132">
        <v>1.8620085885179696</v>
      </c>
      <c r="I33" s="132">
        <v>9.0696806066176467</v>
      </c>
      <c r="J33" s="132">
        <v>24.915451774306145</v>
      </c>
      <c r="K33" s="103" t="s">
        <v>146</v>
      </c>
    </row>
    <row r="34" spans="2:11" hidden="1" x14ac:dyDescent="0.25">
      <c r="B34" s="98">
        <v>2024</v>
      </c>
      <c r="C34" s="98">
        <v>2</v>
      </c>
      <c r="D34" s="98" t="s">
        <v>25</v>
      </c>
      <c r="E34" s="98" t="s">
        <v>27</v>
      </c>
      <c r="F34" s="126">
        <v>5309</v>
      </c>
      <c r="G34" s="132">
        <v>0</v>
      </c>
      <c r="H34" s="132">
        <v>1.8858442657638594</v>
      </c>
      <c r="I34" s="132">
        <v>9.7544642857142847</v>
      </c>
      <c r="J34" s="132">
        <v>25.952923752814318</v>
      </c>
      <c r="K34" s="103" t="s">
        <v>146</v>
      </c>
    </row>
    <row r="35" spans="2:11" hidden="1" x14ac:dyDescent="0.25">
      <c r="B35" s="98">
        <v>2024</v>
      </c>
      <c r="C35" s="98">
        <v>1</v>
      </c>
      <c r="D35" s="98" t="s">
        <v>25</v>
      </c>
      <c r="E35" s="98" t="s">
        <v>27</v>
      </c>
      <c r="F35" s="126">
        <v>5433</v>
      </c>
      <c r="G35" s="132">
        <v>0</v>
      </c>
      <c r="H35" s="132">
        <v>1.8459448823895299</v>
      </c>
      <c r="I35" s="132">
        <v>8.8151480394925681</v>
      </c>
      <c r="J35" s="132">
        <v>24.179914288664008</v>
      </c>
      <c r="K35" s="103" t="s">
        <v>145</v>
      </c>
    </row>
    <row r="36" spans="2:11" hidden="1" x14ac:dyDescent="0.25">
      <c r="B36" s="98">
        <v>2024</v>
      </c>
      <c r="C36" s="98">
        <v>2</v>
      </c>
      <c r="D36" s="98" t="s">
        <v>25</v>
      </c>
      <c r="E36" s="98" t="s">
        <v>27</v>
      </c>
      <c r="F36" s="126">
        <v>5309</v>
      </c>
      <c r="G36" s="132">
        <v>0</v>
      </c>
      <c r="H36" s="132">
        <v>1.8437551145833682</v>
      </c>
      <c r="I36" s="132">
        <v>9.4882913725778408</v>
      </c>
      <c r="J36" s="132">
        <v>25.06474246436677</v>
      </c>
      <c r="K36" s="103" t="s">
        <v>145</v>
      </c>
    </row>
    <row r="37" spans="2:11" x14ac:dyDescent="0.25">
      <c r="B37" s="98">
        <v>2024</v>
      </c>
      <c r="C37" s="98">
        <v>1</v>
      </c>
      <c r="D37" s="98" t="s">
        <v>25</v>
      </c>
      <c r="E37" s="98" t="s">
        <v>27</v>
      </c>
      <c r="F37" s="126">
        <v>5433</v>
      </c>
      <c r="G37" s="132">
        <v>0</v>
      </c>
      <c r="H37" s="132">
        <v>2.0925310764968952</v>
      </c>
      <c r="I37" s="132">
        <v>11.473591803258421</v>
      </c>
      <c r="J37" s="132">
        <v>32.994917370385942</v>
      </c>
      <c r="K37" s="103" t="s">
        <v>134</v>
      </c>
    </row>
    <row r="38" spans="2:11" x14ac:dyDescent="0.25">
      <c r="B38" s="98">
        <v>2024</v>
      </c>
      <c r="C38" s="98">
        <v>2</v>
      </c>
      <c r="D38" s="98" t="s">
        <v>25</v>
      </c>
      <c r="E38" s="98" t="s">
        <v>27</v>
      </c>
      <c r="F38" s="126">
        <v>5309</v>
      </c>
      <c r="G38" s="132">
        <v>0</v>
      </c>
      <c r="H38" s="132">
        <v>2.1196706312900275</v>
      </c>
      <c r="I38" s="132">
        <v>11.609718731481076</v>
      </c>
      <c r="J38" s="132">
        <v>33.695155316021228</v>
      </c>
      <c r="K38" s="103" t="s">
        <v>134</v>
      </c>
    </row>
    <row r="39" spans="2:11" hidden="1" x14ac:dyDescent="0.25">
      <c r="B39" s="98">
        <v>2024</v>
      </c>
      <c r="C39" s="98">
        <v>1</v>
      </c>
      <c r="D39" s="98" t="s">
        <v>25</v>
      </c>
      <c r="E39" s="98" t="s">
        <v>28</v>
      </c>
      <c r="F39" s="126">
        <v>16157</v>
      </c>
      <c r="G39" s="132">
        <v>0</v>
      </c>
      <c r="H39" s="132">
        <v>0.34695680476124052</v>
      </c>
      <c r="I39" s="132">
        <v>3.8542759120830081</v>
      </c>
      <c r="J39" s="132">
        <v>10.58704624306778</v>
      </c>
      <c r="K39" s="103" t="s">
        <v>146</v>
      </c>
    </row>
    <row r="40" spans="2:11" hidden="1" x14ac:dyDescent="0.25">
      <c r="B40" s="98">
        <v>2024</v>
      </c>
      <c r="C40" s="98">
        <v>2</v>
      </c>
      <c r="D40" s="98" t="s">
        <v>25</v>
      </c>
      <c r="E40" s="98" t="s">
        <v>28</v>
      </c>
      <c r="F40" s="126">
        <v>15925</v>
      </c>
      <c r="G40" s="132">
        <v>0</v>
      </c>
      <c r="H40" s="132">
        <v>0.36648681328237254</v>
      </c>
      <c r="I40" s="132">
        <v>3.8313843945330022</v>
      </c>
      <c r="J40" s="132">
        <v>10.709282480913981</v>
      </c>
      <c r="K40" s="103" t="s">
        <v>146</v>
      </c>
    </row>
    <row r="41" spans="2:11" hidden="1" x14ac:dyDescent="0.25">
      <c r="B41" s="98">
        <v>2024</v>
      </c>
      <c r="C41" s="98">
        <v>1</v>
      </c>
      <c r="D41" s="98" t="s">
        <v>25</v>
      </c>
      <c r="E41" s="98" t="s">
        <v>28</v>
      </c>
      <c r="F41" s="126">
        <v>16157</v>
      </c>
      <c r="G41" s="132">
        <v>0</v>
      </c>
      <c r="H41" s="132">
        <v>0.34364612631040659</v>
      </c>
      <c r="I41" s="132">
        <v>3.8362745098039217</v>
      </c>
      <c r="J41" s="132">
        <v>10.487887776452778</v>
      </c>
      <c r="K41" s="103" t="s">
        <v>145</v>
      </c>
    </row>
    <row r="42" spans="2:11" hidden="1" x14ac:dyDescent="0.25">
      <c r="B42" s="98">
        <v>2024</v>
      </c>
      <c r="C42" s="98">
        <v>2</v>
      </c>
      <c r="D42" s="98" t="s">
        <v>25</v>
      </c>
      <c r="E42" s="98" t="s">
        <v>28</v>
      </c>
      <c r="F42" s="126">
        <v>15925</v>
      </c>
      <c r="G42" s="132">
        <v>0</v>
      </c>
      <c r="H42" s="132">
        <v>0.36466269780067245</v>
      </c>
      <c r="I42" s="132">
        <v>3.8124179846674497</v>
      </c>
      <c r="J42" s="132">
        <v>10.603911879372875</v>
      </c>
      <c r="K42" s="103" t="s">
        <v>145</v>
      </c>
    </row>
    <row r="43" spans="2:11" x14ac:dyDescent="0.25">
      <c r="B43" s="98">
        <v>2024</v>
      </c>
      <c r="C43" s="98">
        <v>1</v>
      </c>
      <c r="D43" s="98" t="s">
        <v>25</v>
      </c>
      <c r="E43" s="98" t="s">
        <v>28</v>
      </c>
      <c r="F43" s="126">
        <v>16157</v>
      </c>
      <c r="G43" s="132">
        <v>0</v>
      </c>
      <c r="H43" s="132">
        <v>0.3603556485355649</v>
      </c>
      <c r="I43" s="132">
        <v>3.9456863054356708</v>
      </c>
      <c r="J43" s="132">
        <v>11.172660539829332</v>
      </c>
      <c r="K43" s="103" t="s">
        <v>134</v>
      </c>
    </row>
    <row r="44" spans="2:11" x14ac:dyDescent="0.25">
      <c r="B44" s="98">
        <v>2024</v>
      </c>
      <c r="C44" s="98">
        <v>2</v>
      </c>
      <c r="D44" s="98" t="s">
        <v>25</v>
      </c>
      <c r="E44" s="98" t="s">
        <v>28</v>
      </c>
      <c r="F44" s="126">
        <v>15925</v>
      </c>
      <c r="G44" s="132">
        <v>0</v>
      </c>
      <c r="H44" s="132">
        <v>0.37896602966863935</v>
      </c>
      <c r="I44" s="132">
        <v>3.9954789173900211</v>
      </c>
      <c r="J44" s="132">
        <v>11.203066361664508</v>
      </c>
      <c r="K44" s="103" t="s">
        <v>134</v>
      </c>
    </row>
    <row r="45" spans="2:11" hidden="1" x14ac:dyDescent="0.25">
      <c r="B45" s="98">
        <v>2024</v>
      </c>
      <c r="C45" s="98">
        <v>1</v>
      </c>
      <c r="D45" s="98" t="s">
        <v>31</v>
      </c>
      <c r="E45" s="98" t="s">
        <v>32</v>
      </c>
      <c r="F45" s="126">
        <v>2120</v>
      </c>
      <c r="G45" s="132">
        <v>5.676914234628633</v>
      </c>
      <c r="H45" s="132">
        <v>23.789610498708029</v>
      </c>
      <c r="I45" s="132">
        <v>34.151698554755853</v>
      </c>
      <c r="J45" s="132">
        <v>43.615971386255573</v>
      </c>
      <c r="K45" s="103" t="s">
        <v>146</v>
      </c>
    </row>
    <row r="46" spans="2:11" hidden="1" x14ac:dyDescent="0.25">
      <c r="B46" s="98">
        <v>2024</v>
      </c>
      <c r="C46" s="98">
        <v>2</v>
      </c>
      <c r="D46" s="98" t="s">
        <v>31</v>
      </c>
      <c r="E46" s="98" t="s">
        <v>32</v>
      </c>
      <c r="F46" s="126">
        <v>2086</v>
      </c>
      <c r="G46" s="132">
        <v>1.436214263066407</v>
      </c>
      <c r="H46" s="132">
        <v>22.380616881472196</v>
      </c>
      <c r="I46" s="132">
        <v>32.145500662601243</v>
      </c>
      <c r="J46" s="132">
        <v>42.136777542189265</v>
      </c>
      <c r="K46" s="103" t="s">
        <v>146</v>
      </c>
    </row>
    <row r="47" spans="2:11" hidden="1" x14ac:dyDescent="0.25">
      <c r="B47" s="98">
        <v>2024</v>
      </c>
      <c r="C47" s="98">
        <v>1</v>
      </c>
      <c r="D47" s="98" t="s">
        <v>31</v>
      </c>
      <c r="E47" s="98" t="s">
        <v>32</v>
      </c>
      <c r="F47" s="126">
        <v>2120</v>
      </c>
      <c r="G47" s="132">
        <v>4.0597790669221148</v>
      </c>
      <c r="H47" s="132">
        <v>22.752139995359592</v>
      </c>
      <c r="I47" s="132">
        <v>31.75102069026152</v>
      </c>
      <c r="J47" s="132">
        <v>39.170965010920355</v>
      </c>
      <c r="K47" s="103" t="s">
        <v>145</v>
      </c>
    </row>
    <row r="48" spans="2:11" hidden="1" x14ac:dyDescent="0.25">
      <c r="B48" s="98">
        <v>2024</v>
      </c>
      <c r="C48" s="98">
        <v>2</v>
      </c>
      <c r="D48" s="98" t="s">
        <v>31</v>
      </c>
      <c r="E48" s="98" t="s">
        <v>32</v>
      </c>
      <c r="F48" s="126">
        <v>2086</v>
      </c>
      <c r="G48" s="132">
        <v>1.3677301380123761</v>
      </c>
      <c r="H48" s="132">
        <v>21.394996132015315</v>
      </c>
      <c r="I48" s="132">
        <v>30.776948252859071</v>
      </c>
      <c r="J48" s="132">
        <v>37.894423613937313</v>
      </c>
      <c r="K48" s="103" t="s">
        <v>145</v>
      </c>
    </row>
    <row r="49" spans="2:11" x14ac:dyDescent="0.25">
      <c r="B49" s="98">
        <v>2024</v>
      </c>
      <c r="C49" s="98">
        <v>1</v>
      </c>
      <c r="D49" s="98" t="s">
        <v>31</v>
      </c>
      <c r="E49" s="98" t="s">
        <v>32</v>
      </c>
      <c r="F49" s="126">
        <v>2120</v>
      </c>
      <c r="G49" s="132">
        <v>4.4496032771052167</v>
      </c>
      <c r="H49" s="132">
        <v>24.028064858985296</v>
      </c>
      <c r="I49" s="132">
        <v>33.995513126576085</v>
      </c>
      <c r="J49" s="132">
        <v>47.331677431645254</v>
      </c>
      <c r="K49" s="103" t="s">
        <v>134</v>
      </c>
    </row>
    <row r="50" spans="2:11" x14ac:dyDescent="0.25">
      <c r="B50" s="98">
        <v>2024</v>
      </c>
      <c r="C50" s="98">
        <v>2</v>
      </c>
      <c r="D50" s="98" t="s">
        <v>31</v>
      </c>
      <c r="E50" s="98" t="s">
        <v>32</v>
      </c>
      <c r="F50" s="126">
        <v>2086</v>
      </c>
      <c r="G50" s="132">
        <v>1.4981173898665934</v>
      </c>
      <c r="H50" s="132">
        <v>22.0703928947908</v>
      </c>
      <c r="I50" s="132">
        <v>31.858020116913302</v>
      </c>
      <c r="J50" s="132">
        <v>42.229604780665724</v>
      </c>
      <c r="K50" s="103" t="s">
        <v>134</v>
      </c>
    </row>
    <row r="51" spans="2:11" hidden="1" x14ac:dyDescent="0.25">
      <c r="B51" s="98">
        <v>2024</v>
      </c>
      <c r="C51" s="98">
        <v>1</v>
      </c>
      <c r="D51" s="98" t="s">
        <v>31</v>
      </c>
      <c r="E51" s="98" t="s">
        <v>34</v>
      </c>
      <c r="F51" s="126">
        <v>326</v>
      </c>
      <c r="G51" s="132">
        <v>0</v>
      </c>
      <c r="H51" s="132">
        <v>0</v>
      </c>
      <c r="I51" s="132">
        <v>0.78817632767692869</v>
      </c>
      <c r="J51" s="132">
        <v>6.0769032197848354</v>
      </c>
      <c r="K51" s="103" t="s">
        <v>146</v>
      </c>
    </row>
    <row r="52" spans="2:11" hidden="1" x14ac:dyDescent="0.25">
      <c r="B52" s="98">
        <v>2024</v>
      </c>
      <c r="C52" s="98">
        <v>2</v>
      </c>
      <c r="D52" s="98" t="s">
        <v>31</v>
      </c>
      <c r="E52" s="98" t="s">
        <v>34</v>
      </c>
      <c r="F52" s="126">
        <v>331</v>
      </c>
      <c r="G52" s="132">
        <v>0</v>
      </c>
      <c r="H52" s="132">
        <v>0</v>
      </c>
      <c r="I52" s="132">
        <v>0</v>
      </c>
      <c r="J52" s="132">
        <v>4.5148077799494093</v>
      </c>
      <c r="K52" s="103" t="s">
        <v>146</v>
      </c>
    </row>
    <row r="53" spans="2:11" hidden="1" x14ac:dyDescent="0.25">
      <c r="B53" s="98">
        <v>2024</v>
      </c>
      <c r="C53" s="98">
        <v>1</v>
      </c>
      <c r="D53" s="98" t="s">
        <v>31</v>
      </c>
      <c r="E53" s="98" t="s">
        <v>34</v>
      </c>
      <c r="F53" s="126">
        <v>326</v>
      </c>
      <c r="G53" s="132">
        <v>0</v>
      </c>
      <c r="H53" s="132">
        <v>0</v>
      </c>
      <c r="I53" s="132">
        <v>0.78817632767692869</v>
      </c>
      <c r="J53" s="132">
        <v>5.686557723270286</v>
      </c>
      <c r="K53" s="103" t="s">
        <v>145</v>
      </c>
    </row>
    <row r="54" spans="2:11" hidden="1" x14ac:dyDescent="0.25">
      <c r="B54" s="98">
        <v>2024</v>
      </c>
      <c r="C54" s="98">
        <v>2</v>
      </c>
      <c r="D54" s="98" t="s">
        <v>31</v>
      </c>
      <c r="E54" s="98" t="s">
        <v>34</v>
      </c>
      <c r="F54" s="126">
        <v>331</v>
      </c>
      <c r="G54" s="132">
        <v>0</v>
      </c>
      <c r="H54" s="132">
        <v>0</v>
      </c>
      <c r="I54" s="132">
        <v>0</v>
      </c>
      <c r="J54" s="132">
        <v>4.0475255447950858</v>
      </c>
      <c r="K54" s="103" t="s">
        <v>145</v>
      </c>
    </row>
    <row r="55" spans="2:11" x14ac:dyDescent="0.25">
      <c r="B55" s="98">
        <v>2024</v>
      </c>
      <c r="C55" s="98">
        <v>1</v>
      </c>
      <c r="D55" s="98" t="s">
        <v>31</v>
      </c>
      <c r="E55" s="98" t="s">
        <v>34</v>
      </c>
      <c r="F55" s="126">
        <v>326</v>
      </c>
      <c r="G55" s="132">
        <v>0</v>
      </c>
      <c r="H55" s="132">
        <v>0</v>
      </c>
      <c r="I55" s="132">
        <v>0.78817632767692869</v>
      </c>
      <c r="J55" s="132">
        <v>6.6929649212003195</v>
      </c>
      <c r="K55" s="103" t="s">
        <v>134</v>
      </c>
    </row>
    <row r="56" spans="2:11" x14ac:dyDescent="0.25">
      <c r="B56" s="98">
        <v>2024</v>
      </c>
      <c r="C56" s="98">
        <v>2</v>
      </c>
      <c r="D56" s="98" t="s">
        <v>31</v>
      </c>
      <c r="E56" s="98" t="s">
        <v>34</v>
      </c>
      <c r="F56" s="126">
        <v>331</v>
      </c>
      <c r="G56" s="132">
        <v>0</v>
      </c>
      <c r="H56" s="132">
        <v>0</v>
      </c>
      <c r="I56" s="132">
        <v>0</v>
      </c>
      <c r="J56" s="132">
        <v>4.9614453085601546</v>
      </c>
      <c r="K56" s="103" t="s">
        <v>134</v>
      </c>
    </row>
    <row r="57" spans="2:11" hidden="1" x14ac:dyDescent="0.25">
      <c r="B57" s="98">
        <v>2024</v>
      </c>
      <c r="C57" s="98">
        <v>1</v>
      </c>
      <c r="D57" s="98" t="s">
        <v>31</v>
      </c>
      <c r="E57" s="98" t="s">
        <v>33</v>
      </c>
      <c r="F57" s="126">
        <v>1731</v>
      </c>
      <c r="G57" s="132">
        <v>0</v>
      </c>
      <c r="H57" s="132">
        <v>0</v>
      </c>
      <c r="I57" s="132">
        <v>0</v>
      </c>
      <c r="J57" s="132">
        <v>2.3967012638496614</v>
      </c>
      <c r="K57" s="103" t="s">
        <v>146</v>
      </c>
    </row>
    <row r="58" spans="2:11" hidden="1" x14ac:dyDescent="0.25">
      <c r="B58" s="98">
        <v>2024</v>
      </c>
      <c r="C58" s="98">
        <v>2</v>
      </c>
      <c r="D58" s="98" t="s">
        <v>31</v>
      </c>
      <c r="E58" s="98" t="s">
        <v>33</v>
      </c>
      <c r="F58" s="126">
        <v>1744</v>
      </c>
      <c r="G58" s="132">
        <v>0</v>
      </c>
      <c r="H58" s="132">
        <v>0</v>
      </c>
      <c r="I58" s="132">
        <v>0</v>
      </c>
      <c r="J58" s="132">
        <v>1.5270743759480578</v>
      </c>
      <c r="K58" s="103" t="s">
        <v>146</v>
      </c>
    </row>
    <row r="59" spans="2:11" hidden="1" x14ac:dyDescent="0.25">
      <c r="B59" s="98">
        <v>2024</v>
      </c>
      <c r="C59" s="98">
        <v>1</v>
      </c>
      <c r="D59" s="98" t="s">
        <v>31</v>
      </c>
      <c r="E59" s="98" t="s">
        <v>33</v>
      </c>
      <c r="F59" s="126">
        <v>1731</v>
      </c>
      <c r="G59" s="132">
        <v>0</v>
      </c>
      <c r="H59" s="132">
        <v>0</v>
      </c>
      <c r="I59" s="132">
        <v>0</v>
      </c>
      <c r="J59" s="132">
        <v>2.3967012638496614</v>
      </c>
      <c r="K59" s="103" t="s">
        <v>145</v>
      </c>
    </row>
    <row r="60" spans="2:11" hidden="1" x14ac:dyDescent="0.25">
      <c r="B60" s="98">
        <v>2024</v>
      </c>
      <c r="C60" s="98">
        <v>2</v>
      </c>
      <c r="D60" s="98" t="s">
        <v>31</v>
      </c>
      <c r="E60" s="98" t="s">
        <v>33</v>
      </c>
      <c r="F60" s="126">
        <v>1744</v>
      </c>
      <c r="G60" s="132">
        <v>0</v>
      </c>
      <c r="H60" s="132">
        <v>0</v>
      </c>
      <c r="I60" s="132">
        <v>0</v>
      </c>
      <c r="J60" s="132">
        <v>1.5270743759480578</v>
      </c>
      <c r="K60" s="103" t="s">
        <v>145</v>
      </c>
    </row>
    <row r="61" spans="2:11" x14ac:dyDescent="0.25">
      <c r="B61" s="98">
        <v>2024</v>
      </c>
      <c r="C61" s="98">
        <v>1</v>
      </c>
      <c r="D61" s="98" t="s">
        <v>31</v>
      </c>
      <c r="E61" s="98" t="s">
        <v>33</v>
      </c>
      <c r="F61" s="126">
        <v>1731</v>
      </c>
      <c r="G61" s="132">
        <v>0</v>
      </c>
      <c r="H61" s="132">
        <v>0</v>
      </c>
      <c r="I61" s="132">
        <v>0</v>
      </c>
      <c r="J61" s="132">
        <v>4.5035191785581015</v>
      </c>
      <c r="K61" s="103" t="s">
        <v>134</v>
      </c>
    </row>
    <row r="62" spans="2:11" x14ac:dyDescent="0.25">
      <c r="B62" s="98">
        <v>2024</v>
      </c>
      <c r="C62" s="98">
        <v>2</v>
      </c>
      <c r="D62" s="98" t="s">
        <v>31</v>
      </c>
      <c r="E62" s="98" t="s">
        <v>33</v>
      </c>
      <c r="F62" s="126">
        <v>1744</v>
      </c>
      <c r="G62" s="132">
        <v>0</v>
      </c>
      <c r="H62" s="132">
        <v>0</v>
      </c>
      <c r="I62" s="132">
        <v>0</v>
      </c>
      <c r="J62" s="132">
        <v>1.9726222858354552</v>
      </c>
      <c r="K62" s="103" t="s">
        <v>134</v>
      </c>
    </row>
    <row r="63" spans="2:11" hidden="1" x14ac:dyDescent="0.25">
      <c r="B63" s="98">
        <v>2024</v>
      </c>
      <c r="C63" s="98">
        <v>1</v>
      </c>
      <c r="D63" s="98" t="s">
        <v>36</v>
      </c>
      <c r="E63" s="98" t="s">
        <v>37</v>
      </c>
      <c r="F63" s="126">
        <v>1077</v>
      </c>
      <c r="G63" s="132">
        <v>3.0926411707855861</v>
      </c>
      <c r="H63" s="132">
        <v>13.809339207731567</v>
      </c>
      <c r="I63" s="132">
        <v>28.461218962844899</v>
      </c>
      <c r="J63" s="132">
        <v>45.604756095395246</v>
      </c>
      <c r="K63" s="103" t="s">
        <v>146</v>
      </c>
    </row>
    <row r="64" spans="2:11" hidden="1" x14ac:dyDescent="0.25">
      <c r="B64" s="98">
        <v>2024</v>
      </c>
      <c r="C64" s="98">
        <v>2</v>
      </c>
      <c r="D64" s="98" t="s">
        <v>36</v>
      </c>
      <c r="E64" s="98" t="s">
        <v>37</v>
      </c>
      <c r="F64" s="126">
        <v>1084</v>
      </c>
      <c r="G64" s="132">
        <v>3.1751404018707534</v>
      </c>
      <c r="H64" s="132">
        <v>15.160316703913217</v>
      </c>
      <c r="I64" s="132">
        <v>29.214418306590158</v>
      </c>
      <c r="J64" s="132">
        <v>48.196264011802306</v>
      </c>
      <c r="K64" s="103" t="s">
        <v>146</v>
      </c>
    </row>
    <row r="65" spans="2:11" hidden="1" x14ac:dyDescent="0.25">
      <c r="B65" s="98">
        <v>2024</v>
      </c>
      <c r="C65" s="98">
        <v>1</v>
      </c>
      <c r="D65" s="98" t="s">
        <v>36</v>
      </c>
      <c r="E65" s="98" t="s">
        <v>37</v>
      </c>
      <c r="F65" s="126">
        <v>1077</v>
      </c>
      <c r="G65" s="132">
        <v>3.0926411707855861</v>
      </c>
      <c r="H65" s="132">
        <v>13.684106041915834</v>
      </c>
      <c r="I65" s="132">
        <v>27.916695607881273</v>
      </c>
      <c r="J65" s="132">
        <v>44.919617913995189</v>
      </c>
      <c r="K65" s="103" t="s">
        <v>145</v>
      </c>
    </row>
    <row r="66" spans="2:11" hidden="1" x14ac:dyDescent="0.25">
      <c r="B66" s="98">
        <v>2024</v>
      </c>
      <c r="C66" s="98">
        <v>2</v>
      </c>
      <c r="D66" s="98" t="s">
        <v>36</v>
      </c>
      <c r="E66" s="98" t="s">
        <v>37</v>
      </c>
      <c r="F66" s="126">
        <v>1084</v>
      </c>
      <c r="G66" s="132">
        <v>3.1751404018707534</v>
      </c>
      <c r="H66" s="132">
        <v>15.0265995047228</v>
      </c>
      <c r="I66" s="132">
        <v>28.81644063266927</v>
      </c>
      <c r="J66" s="132">
        <v>48.007914336426317</v>
      </c>
      <c r="K66" s="103" t="s">
        <v>145</v>
      </c>
    </row>
    <row r="67" spans="2:11" x14ac:dyDescent="0.25">
      <c r="B67" s="98">
        <v>2024</v>
      </c>
      <c r="C67" s="98">
        <v>1</v>
      </c>
      <c r="D67" s="98" t="s">
        <v>36</v>
      </c>
      <c r="E67" s="98" t="s">
        <v>37</v>
      </c>
      <c r="F67" s="126">
        <v>1077</v>
      </c>
      <c r="G67" s="132">
        <v>3.5678967705959996</v>
      </c>
      <c r="H67" s="132">
        <v>17.011395826502945</v>
      </c>
      <c r="I67" s="132">
        <v>37.80318822563278</v>
      </c>
      <c r="J67" s="132">
        <v>63.407253695404485</v>
      </c>
      <c r="K67" s="103" t="s">
        <v>134</v>
      </c>
    </row>
    <row r="68" spans="2:11" x14ac:dyDescent="0.25">
      <c r="B68" s="104">
        <v>2024</v>
      </c>
      <c r="C68" s="104">
        <v>2</v>
      </c>
      <c r="D68" s="104" t="s">
        <v>36</v>
      </c>
      <c r="E68" s="104" t="s">
        <v>37</v>
      </c>
      <c r="F68" s="127">
        <v>1084</v>
      </c>
      <c r="G68" s="133">
        <v>3.372856902743564</v>
      </c>
      <c r="H68" s="133">
        <v>18.395289935361884</v>
      </c>
      <c r="I68" s="133">
        <v>38.009356490904409</v>
      </c>
      <c r="J68" s="133">
        <v>66.171597049950961</v>
      </c>
      <c r="K68" s="100" t="s">
        <v>134</v>
      </c>
    </row>
  </sheetData>
  <sheetProtection algorithmName="SHA-512" hashValue="/t4CCX01i/EJPZB/nj1wq76iMhqtSi9QR5RwymZcjfbCOZQ3WpsDCTKKEiW+Rr1oGXVDFKxYJtVzMiNdeoJ+FA==" saltValue="oYcNoeX/nqtnQAH2FfVqmA==" spinCount="100000" sheet="1" objects="1" scenarios="1" sort="0" autoFilter="0"/>
  <mergeCells count="4">
    <mergeCell ref="B6:J6"/>
    <mergeCell ref="B2:K2"/>
    <mergeCell ref="B4:K4"/>
    <mergeCell ref="B5:K5"/>
  </mergeCells>
  <phoneticPr fontId="16"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1"/>
  <sheetViews>
    <sheetView workbookViewId="0">
      <selection activeCell="A3" sqref="A3"/>
    </sheetView>
  </sheetViews>
  <sheetFormatPr baseColWidth="10" defaultColWidth="9.140625" defaultRowHeight="15" x14ac:dyDescent="0.25"/>
  <sheetData>
    <row r="1" spans="1:15" x14ac:dyDescent="0.25">
      <c r="A1" t="s">
        <v>0</v>
      </c>
      <c r="B1" t="s">
        <v>3</v>
      </c>
      <c r="C1" t="s">
        <v>5</v>
      </c>
      <c r="D1" t="s">
        <v>175</v>
      </c>
      <c r="E1" t="s">
        <v>227</v>
      </c>
      <c r="F1" t="s">
        <v>1</v>
      </c>
      <c r="G1" t="s">
        <v>4</v>
      </c>
      <c r="H1" t="s">
        <v>6</v>
      </c>
      <c r="I1" t="s">
        <v>2</v>
      </c>
      <c r="J1" t="s">
        <v>228</v>
      </c>
      <c r="K1" t="s">
        <v>135</v>
      </c>
      <c r="L1" t="s">
        <v>136</v>
      </c>
      <c r="M1" t="s">
        <v>137</v>
      </c>
      <c r="N1" t="s">
        <v>138</v>
      </c>
      <c r="O1" t="s">
        <v>59</v>
      </c>
    </row>
    <row r="2" spans="1:15" x14ac:dyDescent="0.25">
      <c r="A2">
        <v>241</v>
      </c>
      <c r="B2">
        <v>1</v>
      </c>
      <c r="C2">
        <v>15</v>
      </c>
      <c r="D2">
        <v>2</v>
      </c>
      <c r="E2">
        <v>0</v>
      </c>
      <c r="F2">
        <v>2024</v>
      </c>
      <c r="G2" t="s">
        <v>8</v>
      </c>
      <c r="H2" t="s">
        <v>20</v>
      </c>
      <c r="I2">
        <v>1</v>
      </c>
      <c r="J2">
        <v>8713</v>
      </c>
      <c r="K2">
        <v>0</v>
      </c>
      <c r="L2">
        <v>4.3036178765665643E-2</v>
      </c>
      <c r="M2">
        <v>2.487188247352238</v>
      </c>
      <c r="N2">
        <v>11.819666954288994</v>
      </c>
      <c r="O2" t="s">
        <v>146</v>
      </c>
    </row>
    <row r="3" spans="1:15" x14ac:dyDescent="0.25">
      <c r="A3">
        <v>242</v>
      </c>
      <c r="B3">
        <v>1</v>
      </c>
      <c r="C3">
        <v>15</v>
      </c>
      <c r="D3">
        <v>2</v>
      </c>
      <c r="E3">
        <v>0</v>
      </c>
      <c r="F3">
        <v>2024</v>
      </c>
      <c r="G3" t="s">
        <v>8</v>
      </c>
      <c r="H3" t="s">
        <v>20</v>
      </c>
      <c r="I3">
        <v>2</v>
      </c>
      <c r="J3">
        <v>8773</v>
      </c>
      <c r="K3">
        <v>0</v>
      </c>
      <c r="L3">
        <v>8.9957954434340473E-2</v>
      </c>
      <c r="M3">
        <v>2.9447439353099729</v>
      </c>
      <c r="N3">
        <v>13.444666139123678</v>
      </c>
      <c r="O3" t="s">
        <v>146</v>
      </c>
    </row>
    <row r="4" spans="1:15" x14ac:dyDescent="0.25">
      <c r="A4">
        <v>241</v>
      </c>
      <c r="B4">
        <v>1</v>
      </c>
      <c r="C4">
        <v>15</v>
      </c>
      <c r="D4">
        <v>2</v>
      </c>
      <c r="E4">
        <v>1</v>
      </c>
      <c r="F4">
        <v>2024</v>
      </c>
      <c r="G4" t="s">
        <v>8</v>
      </c>
      <c r="H4" t="s">
        <v>20</v>
      </c>
      <c r="I4">
        <v>1</v>
      </c>
      <c r="J4">
        <v>8713</v>
      </c>
      <c r="K4">
        <v>0</v>
      </c>
      <c r="L4">
        <v>3.9574896034356231E-2</v>
      </c>
      <c r="M4">
        <v>2.3423070155594097</v>
      </c>
      <c r="N4">
        <v>10.51141774453416</v>
      </c>
      <c r="O4" t="s">
        <v>145</v>
      </c>
    </row>
    <row r="5" spans="1:15" x14ac:dyDescent="0.25">
      <c r="A5">
        <v>242</v>
      </c>
      <c r="B5">
        <v>1</v>
      </c>
      <c r="C5">
        <v>15</v>
      </c>
      <c r="D5">
        <v>2</v>
      </c>
      <c r="E5">
        <v>1</v>
      </c>
      <c r="F5">
        <v>2024</v>
      </c>
      <c r="G5" t="s">
        <v>8</v>
      </c>
      <c r="H5" t="s">
        <v>20</v>
      </c>
      <c r="I5">
        <v>2</v>
      </c>
      <c r="J5">
        <v>8773</v>
      </c>
      <c r="K5">
        <v>0</v>
      </c>
      <c r="L5">
        <v>8.6153615642499959E-2</v>
      </c>
      <c r="M5">
        <v>2.78125</v>
      </c>
      <c r="N5">
        <v>11.93660527702005</v>
      </c>
      <c r="O5" t="s">
        <v>145</v>
      </c>
    </row>
    <row r="6" spans="1:15" x14ac:dyDescent="0.25">
      <c r="A6">
        <v>241</v>
      </c>
      <c r="B6">
        <v>1</v>
      </c>
      <c r="C6">
        <v>15</v>
      </c>
      <c r="D6">
        <v>2</v>
      </c>
      <c r="E6">
        <v>2</v>
      </c>
      <c r="F6">
        <v>2024</v>
      </c>
      <c r="G6" t="s">
        <v>8</v>
      </c>
      <c r="H6" t="s">
        <v>20</v>
      </c>
      <c r="I6">
        <v>1</v>
      </c>
      <c r="J6">
        <v>8713</v>
      </c>
      <c r="K6">
        <v>0</v>
      </c>
      <c r="L6">
        <v>4.1728763040238447E-2</v>
      </c>
      <c r="M6">
        <v>2.5088289188738964</v>
      </c>
      <c r="N6">
        <v>11.161038196534884</v>
      </c>
      <c r="O6" t="s">
        <v>134</v>
      </c>
    </row>
    <row r="7" spans="1:15" x14ac:dyDescent="0.25">
      <c r="A7">
        <v>242</v>
      </c>
      <c r="B7">
        <v>1</v>
      </c>
      <c r="C7">
        <v>15</v>
      </c>
      <c r="D7">
        <v>2</v>
      </c>
      <c r="E7">
        <v>2</v>
      </c>
      <c r="F7">
        <v>2024</v>
      </c>
      <c r="G7" t="s">
        <v>8</v>
      </c>
      <c r="H7" t="s">
        <v>20</v>
      </c>
      <c r="I7">
        <v>2</v>
      </c>
      <c r="J7">
        <v>8773</v>
      </c>
      <c r="K7">
        <v>0</v>
      </c>
      <c r="L7">
        <v>9.1303808460488786E-2</v>
      </c>
      <c r="M7">
        <v>2.9191348513382414</v>
      </c>
      <c r="N7">
        <v>12.596416798885262</v>
      </c>
      <c r="O7" t="s">
        <v>134</v>
      </c>
    </row>
    <row r="8" spans="1:15" x14ac:dyDescent="0.25">
      <c r="A8">
        <v>241</v>
      </c>
      <c r="B8">
        <v>1</v>
      </c>
      <c r="C8">
        <v>14</v>
      </c>
      <c r="D8">
        <v>4</v>
      </c>
      <c r="E8">
        <v>0</v>
      </c>
      <c r="F8">
        <v>2024</v>
      </c>
      <c r="G8" t="s">
        <v>8</v>
      </c>
      <c r="H8" t="s">
        <v>9</v>
      </c>
      <c r="I8">
        <v>1</v>
      </c>
      <c r="J8">
        <v>30310</v>
      </c>
      <c r="K8">
        <v>0.71232372046209647</v>
      </c>
      <c r="L8">
        <v>2.1382107517965725</v>
      </c>
      <c r="M8">
        <v>3.8309953868791595</v>
      </c>
      <c r="N8">
        <v>5.5067299608864513</v>
      </c>
      <c r="O8" t="s">
        <v>146</v>
      </c>
    </row>
    <row r="9" spans="1:15" x14ac:dyDescent="0.25">
      <c r="A9">
        <v>242</v>
      </c>
      <c r="B9">
        <v>1</v>
      </c>
      <c r="C9">
        <v>14</v>
      </c>
      <c r="D9">
        <v>4</v>
      </c>
      <c r="E9">
        <v>0</v>
      </c>
      <c r="F9">
        <v>2024</v>
      </c>
      <c r="G9" t="s">
        <v>8</v>
      </c>
      <c r="H9" t="s">
        <v>9</v>
      </c>
      <c r="I9">
        <v>2</v>
      </c>
      <c r="J9">
        <v>30201</v>
      </c>
      <c r="K9">
        <v>0.85436893203883491</v>
      </c>
      <c r="L9">
        <v>2.2835748457325105</v>
      </c>
      <c r="M9">
        <v>3.8957532116848048</v>
      </c>
      <c r="N9">
        <v>5.5942915392456678</v>
      </c>
      <c r="O9" t="s">
        <v>146</v>
      </c>
    </row>
    <row r="10" spans="1:15" x14ac:dyDescent="0.25">
      <c r="A10">
        <v>241</v>
      </c>
      <c r="B10">
        <v>1</v>
      </c>
      <c r="C10">
        <v>14</v>
      </c>
      <c r="D10">
        <v>4</v>
      </c>
      <c r="E10">
        <v>1</v>
      </c>
      <c r="F10">
        <v>2024</v>
      </c>
      <c r="G10" t="s">
        <v>8</v>
      </c>
      <c r="H10" t="s">
        <v>9</v>
      </c>
      <c r="I10">
        <v>1</v>
      </c>
      <c r="J10">
        <v>30310</v>
      </c>
      <c r="K10">
        <v>0.65888363230172819</v>
      </c>
      <c r="L10">
        <v>1.8372515739698541</v>
      </c>
      <c r="M10">
        <v>3.1480518304995058</v>
      </c>
      <c r="N10">
        <v>4.4822591903210816</v>
      </c>
      <c r="O10" t="s">
        <v>145</v>
      </c>
    </row>
    <row r="11" spans="1:15" x14ac:dyDescent="0.25">
      <c r="A11">
        <v>242</v>
      </c>
      <c r="B11">
        <v>1</v>
      </c>
      <c r="C11">
        <v>14</v>
      </c>
      <c r="D11">
        <v>4</v>
      </c>
      <c r="E11">
        <v>1</v>
      </c>
      <c r="F11">
        <v>2024</v>
      </c>
      <c r="G11" t="s">
        <v>8</v>
      </c>
      <c r="H11" t="s">
        <v>9</v>
      </c>
      <c r="I11">
        <v>2</v>
      </c>
      <c r="J11">
        <v>30201</v>
      </c>
      <c r="K11">
        <v>0.79228384429900101</v>
      </c>
      <c r="L11">
        <v>2.0366044971239323</v>
      </c>
      <c r="M11">
        <v>3.3779697624190068</v>
      </c>
      <c r="N11">
        <v>4.7711944108558377</v>
      </c>
      <c r="O11" t="s">
        <v>145</v>
      </c>
    </row>
    <row r="12" spans="1:15" x14ac:dyDescent="0.25">
      <c r="A12">
        <v>241</v>
      </c>
      <c r="B12">
        <v>1</v>
      </c>
      <c r="C12">
        <v>14</v>
      </c>
      <c r="D12">
        <v>4</v>
      </c>
      <c r="E12">
        <v>2</v>
      </c>
      <c r="F12">
        <v>2024</v>
      </c>
      <c r="G12" t="s">
        <v>8</v>
      </c>
      <c r="H12" t="s">
        <v>9</v>
      </c>
      <c r="I12">
        <v>1</v>
      </c>
      <c r="J12">
        <v>30310</v>
      </c>
      <c r="K12">
        <v>0.78105141714018012</v>
      </c>
      <c r="L12">
        <v>2.0668964414249622</v>
      </c>
      <c r="M12">
        <v>3.5042832819375422</v>
      </c>
      <c r="N12">
        <v>5.0188444337242855</v>
      </c>
      <c r="O12" t="s">
        <v>134</v>
      </c>
    </row>
    <row r="13" spans="1:15" x14ac:dyDescent="0.25">
      <c r="A13">
        <v>242</v>
      </c>
      <c r="B13">
        <v>1</v>
      </c>
      <c r="C13">
        <v>14</v>
      </c>
      <c r="D13">
        <v>4</v>
      </c>
      <c r="E13">
        <v>2</v>
      </c>
      <c r="F13">
        <v>2024</v>
      </c>
      <c r="G13" t="s">
        <v>8</v>
      </c>
      <c r="H13" t="s">
        <v>9</v>
      </c>
      <c r="I13">
        <v>2</v>
      </c>
      <c r="J13">
        <v>30201</v>
      </c>
      <c r="K13">
        <v>0.94523038014700067</v>
      </c>
      <c r="L13">
        <v>2.309184255561894</v>
      </c>
      <c r="M13">
        <v>3.805703541209652</v>
      </c>
      <c r="N13">
        <v>5.5008593396653094</v>
      </c>
      <c r="O13" t="s">
        <v>134</v>
      </c>
    </row>
    <row r="14" spans="1:15" x14ac:dyDescent="0.25">
      <c r="A14">
        <v>241</v>
      </c>
      <c r="B14">
        <v>3</v>
      </c>
      <c r="C14">
        <v>34</v>
      </c>
      <c r="D14">
        <v>1</v>
      </c>
      <c r="E14">
        <v>0</v>
      </c>
      <c r="F14">
        <v>2024</v>
      </c>
      <c r="G14" t="s">
        <v>25</v>
      </c>
      <c r="H14" t="s">
        <v>29</v>
      </c>
      <c r="I14">
        <v>1</v>
      </c>
      <c r="J14">
        <v>3408</v>
      </c>
      <c r="K14">
        <v>0.40623827538769386</v>
      </c>
      <c r="L14">
        <v>1.3596689101439086</v>
      </c>
      <c r="M14">
        <v>3.9593798058723397</v>
      </c>
      <c r="N14">
        <v>8.9198525406546469</v>
      </c>
      <c r="O14" t="s">
        <v>146</v>
      </c>
    </row>
    <row r="15" spans="1:15" x14ac:dyDescent="0.25">
      <c r="A15">
        <v>242</v>
      </c>
      <c r="B15">
        <v>3</v>
      </c>
      <c r="C15">
        <v>34</v>
      </c>
      <c r="D15">
        <v>1</v>
      </c>
      <c r="E15">
        <v>0</v>
      </c>
      <c r="F15">
        <v>2024</v>
      </c>
      <c r="G15" t="s">
        <v>25</v>
      </c>
      <c r="H15" t="s">
        <v>29</v>
      </c>
      <c r="I15">
        <v>2</v>
      </c>
      <c r="J15">
        <v>3416</v>
      </c>
      <c r="K15">
        <v>0.42460735518044462</v>
      </c>
      <c r="L15">
        <v>1.3695278183336521</v>
      </c>
      <c r="M15">
        <v>4.014619624203025</v>
      </c>
      <c r="N15">
        <v>9.1247227859975162</v>
      </c>
      <c r="O15" t="s">
        <v>146</v>
      </c>
    </row>
    <row r="16" spans="1:15" x14ac:dyDescent="0.25">
      <c r="A16">
        <v>241</v>
      </c>
      <c r="B16">
        <v>3</v>
      </c>
      <c r="C16">
        <v>34</v>
      </c>
      <c r="D16">
        <v>1</v>
      </c>
      <c r="E16">
        <v>1</v>
      </c>
      <c r="F16">
        <v>2024</v>
      </c>
      <c r="G16" t="s">
        <v>25</v>
      </c>
      <c r="H16" t="s">
        <v>29</v>
      </c>
      <c r="I16">
        <v>1</v>
      </c>
      <c r="J16">
        <v>3408</v>
      </c>
      <c r="K16">
        <v>0.34981582847812553</v>
      </c>
      <c r="L16">
        <v>1.1861096888177451</v>
      </c>
      <c r="M16">
        <v>3.6424485381613372</v>
      </c>
      <c r="N16">
        <v>8.0998877471598139</v>
      </c>
      <c r="O16" t="s">
        <v>145</v>
      </c>
    </row>
    <row r="17" spans="1:15" x14ac:dyDescent="0.25">
      <c r="A17">
        <v>242</v>
      </c>
      <c r="B17">
        <v>3</v>
      </c>
      <c r="C17">
        <v>34</v>
      </c>
      <c r="D17">
        <v>1</v>
      </c>
      <c r="E17">
        <v>1</v>
      </c>
      <c r="F17">
        <v>2024</v>
      </c>
      <c r="G17" t="s">
        <v>25</v>
      </c>
      <c r="H17" t="s">
        <v>29</v>
      </c>
      <c r="I17">
        <v>2</v>
      </c>
      <c r="J17">
        <v>3416</v>
      </c>
      <c r="K17">
        <v>0.36512737783116073</v>
      </c>
      <c r="L17">
        <v>1.1985990931779122</v>
      </c>
      <c r="M17">
        <v>3.6850993662260683</v>
      </c>
      <c r="N17">
        <v>8.2406903180783644</v>
      </c>
      <c r="O17" t="s">
        <v>145</v>
      </c>
    </row>
    <row r="18" spans="1:15" x14ac:dyDescent="0.25">
      <c r="A18">
        <v>241</v>
      </c>
      <c r="B18">
        <v>3</v>
      </c>
      <c r="C18">
        <v>34</v>
      </c>
      <c r="D18">
        <v>1</v>
      </c>
      <c r="E18">
        <v>2</v>
      </c>
      <c r="F18">
        <v>2024</v>
      </c>
      <c r="G18" t="s">
        <v>25</v>
      </c>
      <c r="H18" t="s">
        <v>29</v>
      </c>
      <c r="I18">
        <v>1</v>
      </c>
      <c r="J18">
        <v>3408</v>
      </c>
      <c r="K18">
        <v>0.38936639385693861</v>
      </c>
      <c r="L18">
        <v>1.3599072384761106</v>
      </c>
      <c r="M18">
        <v>4.1227715857816154</v>
      </c>
      <c r="N18">
        <v>8.9497643956981534</v>
      </c>
      <c r="O18" t="s">
        <v>134</v>
      </c>
    </row>
    <row r="19" spans="1:15" x14ac:dyDescent="0.25">
      <c r="A19">
        <v>242</v>
      </c>
      <c r="B19">
        <v>3</v>
      </c>
      <c r="C19">
        <v>34</v>
      </c>
      <c r="D19">
        <v>1</v>
      </c>
      <c r="E19">
        <v>2</v>
      </c>
      <c r="F19">
        <v>2024</v>
      </c>
      <c r="G19" t="s">
        <v>25</v>
      </c>
      <c r="H19" t="s">
        <v>29</v>
      </c>
      <c r="I19">
        <v>2</v>
      </c>
      <c r="J19">
        <v>3416</v>
      </c>
      <c r="K19">
        <v>0.40968584838041533</v>
      </c>
      <c r="L19">
        <v>1.379916599630346</v>
      </c>
      <c r="M19">
        <v>4.0547897843252381</v>
      </c>
      <c r="N19">
        <v>9.0595732591149698</v>
      </c>
      <c r="O19" t="s">
        <v>134</v>
      </c>
    </row>
    <row r="20" spans="1:15" x14ac:dyDescent="0.25">
      <c r="A20">
        <v>241</v>
      </c>
      <c r="B20">
        <v>3</v>
      </c>
      <c r="C20">
        <v>30</v>
      </c>
      <c r="D20">
        <v>2</v>
      </c>
      <c r="E20">
        <v>0</v>
      </c>
      <c r="F20">
        <v>2024</v>
      </c>
      <c r="G20" t="s">
        <v>25</v>
      </c>
      <c r="H20" t="s">
        <v>26</v>
      </c>
      <c r="I20">
        <v>1</v>
      </c>
      <c r="J20">
        <v>3213</v>
      </c>
      <c r="K20">
        <v>2.5726572146293694</v>
      </c>
      <c r="L20">
        <v>12.29632556301857</v>
      </c>
      <c r="M20">
        <v>28.532886101793789</v>
      </c>
      <c r="N20">
        <v>48.658505938519696</v>
      </c>
      <c r="O20" t="s">
        <v>146</v>
      </c>
    </row>
    <row r="21" spans="1:15" x14ac:dyDescent="0.25">
      <c r="A21">
        <v>242</v>
      </c>
      <c r="B21">
        <v>3</v>
      </c>
      <c r="C21">
        <v>30</v>
      </c>
      <c r="D21">
        <v>2</v>
      </c>
      <c r="E21">
        <v>0</v>
      </c>
      <c r="F21">
        <v>2024</v>
      </c>
      <c r="G21" t="s">
        <v>25</v>
      </c>
      <c r="H21" t="s">
        <v>26</v>
      </c>
      <c r="I21">
        <v>2</v>
      </c>
      <c r="J21">
        <v>3245</v>
      </c>
      <c r="K21">
        <v>2.2455118666566753</v>
      </c>
      <c r="L21">
        <v>11.64650841406711</v>
      </c>
      <c r="M21">
        <v>27.510343340065493</v>
      </c>
      <c r="N21">
        <v>47.157994317864841</v>
      </c>
      <c r="O21" t="s">
        <v>146</v>
      </c>
    </row>
    <row r="22" spans="1:15" x14ac:dyDescent="0.25">
      <c r="A22">
        <v>241</v>
      </c>
      <c r="B22">
        <v>3</v>
      </c>
      <c r="C22">
        <v>30</v>
      </c>
      <c r="D22">
        <v>2</v>
      </c>
      <c r="E22">
        <v>1</v>
      </c>
      <c r="F22">
        <v>2024</v>
      </c>
      <c r="G22" t="s">
        <v>25</v>
      </c>
      <c r="H22" t="s">
        <v>26</v>
      </c>
      <c r="I22">
        <v>1</v>
      </c>
      <c r="J22">
        <v>3213</v>
      </c>
      <c r="K22">
        <v>2.5578263160976755</v>
      </c>
      <c r="L22">
        <v>12.250320006649488</v>
      </c>
      <c r="M22">
        <v>28.425499107287781</v>
      </c>
      <c r="N22">
        <v>48.43758377654801</v>
      </c>
      <c r="O22" t="s">
        <v>145</v>
      </c>
    </row>
    <row r="23" spans="1:15" x14ac:dyDescent="0.25">
      <c r="A23">
        <v>242</v>
      </c>
      <c r="B23">
        <v>3</v>
      </c>
      <c r="C23">
        <v>30</v>
      </c>
      <c r="D23">
        <v>2</v>
      </c>
      <c r="E23">
        <v>1</v>
      </c>
      <c r="F23">
        <v>2024</v>
      </c>
      <c r="G23" t="s">
        <v>25</v>
      </c>
      <c r="H23" t="s">
        <v>26</v>
      </c>
      <c r="I23">
        <v>2</v>
      </c>
      <c r="J23">
        <v>3245</v>
      </c>
      <c r="K23">
        <v>2.1623315575054844</v>
      </c>
      <c r="L23">
        <v>11.61111914982556</v>
      </c>
      <c r="M23">
        <v>27.411211211211214</v>
      </c>
      <c r="N23">
        <v>47.108995665622487</v>
      </c>
      <c r="O23" t="s">
        <v>145</v>
      </c>
    </row>
    <row r="24" spans="1:15" x14ac:dyDescent="0.25">
      <c r="A24">
        <v>241</v>
      </c>
      <c r="B24">
        <v>3</v>
      </c>
      <c r="C24">
        <v>30</v>
      </c>
      <c r="D24">
        <v>2</v>
      </c>
      <c r="E24">
        <v>2</v>
      </c>
      <c r="F24">
        <v>2024</v>
      </c>
      <c r="G24" t="s">
        <v>25</v>
      </c>
      <c r="H24" t="s">
        <v>26</v>
      </c>
      <c r="I24">
        <v>1</v>
      </c>
      <c r="J24">
        <v>3213</v>
      </c>
      <c r="K24">
        <v>3.4626168224299065</v>
      </c>
      <c r="L24">
        <v>14.227642276422765</v>
      </c>
      <c r="M24">
        <v>33.62992425708719</v>
      </c>
      <c r="N24">
        <v>57.610205707926752</v>
      </c>
      <c r="O24" t="s">
        <v>134</v>
      </c>
    </row>
    <row r="25" spans="1:15" x14ac:dyDescent="0.25">
      <c r="A25">
        <v>242</v>
      </c>
      <c r="B25">
        <v>3</v>
      </c>
      <c r="C25">
        <v>30</v>
      </c>
      <c r="D25">
        <v>2</v>
      </c>
      <c r="E25">
        <v>2</v>
      </c>
      <c r="F25">
        <v>2024</v>
      </c>
      <c r="G25" t="s">
        <v>25</v>
      </c>
      <c r="H25" t="s">
        <v>26</v>
      </c>
      <c r="I25">
        <v>2</v>
      </c>
      <c r="J25">
        <v>3245</v>
      </c>
      <c r="K25">
        <v>2.8190592921709818</v>
      </c>
      <c r="L25">
        <v>13.047414727770166</v>
      </c>
      <c r="M25">
        <v>32.338485241142237</v>
      </c>
      <c r="N25">
        <v>57.165364385954042</v>
      </c>
      <c r="O25" t="s">
        <v>134</v>
      </c>
    </row>
    <row r="26" spans="1:15" x14ac:dyDescent="0.25">
      <c r="A26">
        <v>241</v>
      </c>
      <c r="B26">
        <v>3</v>
      </c>
      <c r="C26">
        <v>31</v>
      </c>
      <c r="D26">
        <v>3</v>
      </c>
      <c r="E26">
        <v>0</v>
      </c>
      <c r="F26">
        <v>2024</v>
      </c>
      <c r="G26" t="s">
        <v>25</v>
      </c>
      <c r="H26" t="s">
        <v>27</v>
      </c>
      <c r="I26">
        <v>1</v>
      </c>
      <c r="J26">
        <v>5433</v>
      </c>
      <c r="K26">
        <v>0</v>
      </c>
      <c r="L26">
        <v>1.8620085885179696</v>
      </c>
      <c r="M26">
        <v>9.0696806066176467</v>
      </c>
      <c r="N26">
        <v>24.915451774306145</v>
      </c>
      <c r="O26" t="s">
        <v>146</v>
      </c>
    </row>
    <row r="27" spans="1:15" x14ac:dyDescent="0.25">
      <c r="A27">
        <v>242</v>
      </c>
      <c r="B27">
        <v>3</v>
      </c>
      <c r="C27">
        <v>31</v>
      </c>
      <c r="D27">
        <v>3</v>
      </c>
      <c r="E27">
        <v>0</v>
      </c>
      <c r="F27">
        <v>2024</v>
      </c>
      <c r="G27" t="s">
        <v>25</v>
      </c>
      <c r="H27" t="s">
        <v>27</v>
      </c>
      <c r="I27">
        <v>2</v>
      </c>
      <c r="J27">
        <v>5309</v>
      </c>
      <c r="K27">
        <v>0</v>
      </c>
      <c r="L27">
        <v>1.8858442657638594</v>
      </c>
      <c r="M27">
        <v>9.7544642857142847</v>
      </c>
      <c r="N27">
        <v>25.952923752814318</v>
      </c>
      <c r="O27" t="s">
        <v>146</v>
      </c>
    </row>
    <row r="28" spans="1:15" x14ac:dyDescent="0.25">
      <c r="A28">
        <v>241</v>
      </c>
      <c r="B28">
        <v>3</v>
      </c>
      <c r="C28">
        <v>31</v>
      </c>
      <c r="D28">
        <v>3</v>
      </c>
      <c r="E28">
        <v>1</v>
      </c>
      <c r="F28">
        <v>2024</v>
      </c>
      <c r="G28" t="s">
        <v>25</v>
      </c>
      <c r="H28" t="s">
        <v>27</v>
      </c>
      <c r="I28">
        <v>1</v>
      </c>
      <c r="J28">
        <v>5433</v>
      </c>
      <c r="K28">
        <v>0</v>
      </c>
      <c r="L28">
        <v>1.8459448823895299</v>
      </c>
      <c r="M28">
        <v>8.8151480394925681</v>
      </c>
      <c r="N28">
        <v>24.179914288664008</v>
      </c>
      <c r="O28" t="s">
        <v>145</v>
      </c>
    </row>
    <row r="29" spans="1:15" x14ac:dyDescent="0.25">
      <c r="A29">
        <v>242</v>
      </c>
      <c r="B29">
        <v>3</v>
      </c>
      <c r="C29">
        <v>31</v>
      </c>
      <c r="D29">
        <v>3</v>
      </c>
      <c r="E29">
        <v>1</v>
      </c>
      <c r="F29">
        <v>2024</v>
      </c>
      <c r="G29" t="s">
        <v>25</v>
      </c>
      <c r="H29" t="s">
        <v>27</v>
      </c>
      <c r="I29">
        <v>2</v>
      </c>
      <c r="J29">
        <v>5309</v>
      </c>
      <c r="K29">
        <v>0</v>
      </c>
      <c r="L29">
        <v>1.8437551145833682</v>
      </c>
      <c r="M29">
        <v>9.4882913725778408</v>
      </c>
      <c r="N29">
        <v>25.06474246436677</v>
      </c>
      <c r="O29" t="s">
        <v>145</v>
      </c>
    </row>
    <row r="30" spans="1:15" x14ac:dyDescent="0.25">
      <c r="A30">
        <v>241</v>
      </c>
      <c r="B30">
        <v>3</v>
      </c>
      <c r="C30">
        <v>31</v>
      </c>
      <c r="D30">
        <v>3</v>
      </c>
      <c r="E30">
        <v>2</v>
      </c>
      <c r="F30">
        <v>2024</v>
      </c>
      <c r="G30" t="s">
        <v>25</v>
      </c>
      <c r="H30" t="s">
        <v>27</v>
      </c>
      <c r="I30">
        <v>1</v>
      </c>
      <c r="J30">
        <v>5433</v>
      </c>
      <c r="K30">
        <v>0</v>
      </c>
      <c r="L30">
        <v>2.0925310764968952</v>
      </c>
      <c r="M30">
        <v>11.473591803258421</v>
      </c>
      <c r="N30">
        <v>32.994917370385942</v>
      </c>
      <c r="O30" t="s">
        <v>134</v>
      </c>
    </row>
    <row r="31" spans="1:15" x14ac:dyDescent="0.25">
      <c r="A31">
        <v>242</v>
      </c>
      <c r="B31">
        <v>3</v>
      </c>
      <c r="C31">
        <v>31</v>
      </c>
      <c r="D31">
        <v>3</v>
      </c>
      <c r="E31">
        <v>2</v>
      </c>
      <c r="F31">
        <v>2024</v>
      </c>
      <c r="G31" t="s">
        <v>25</v>
      </c>
      <c r="H31" t="s">
        <v>27</v>
      </c>
      <c r="I31">
        <v>2</v>
      </c>
      <c r="J31">
        <v>5309</v>
      </c>
      <c r="K31">
        <v>0</v>
      </c>
      <c r="L31">
        <v>2.1196706312900275</v>
      </c>
      <c r="M31">
        <v>11.609718731481076</v>
      </c>
      <c r="N31">
        <v>33.695155316021228</v>
      </c>
      <c r="O31" t="s">
        <v>134</v>
      </c>
    </row>
    <row r="32" spans="1:15" x14ac:dyDescent="0.25">
      <c r="A32">
        <v>241</v>
      </c>
      <c r="B32">
        <v>3</v>
      </c>
      <c r="C32">
        <v>32</v>
      </c>
      <c r="D32">
        <v>4</v>
      </c>
      <c r="E32">
        <v>0</v>
      </c>
      <c r="F32">
        <v>2024</v>
      </c>
      <c r="G32" t="s">
        <v>25</v>
      </c>
      <c r="H32" t="s">
        <v>28</v>
      </c>
      <c r="I32">
        <v>1</v>
      </c>
      <c r="J32">
        <v>16157</v>
      </c>
      <c r="K32">
        <v>0</v>
      </c>
      <c r="L32">
        <v>0.34695680476124052</v>
      </c>
      <c r="M32">
        <v>3.8542759120830081</v>
      </c>
      <c r="N32">
        <v>10.58704624306778</v>
      </c>
      <c r="O32" t="s">
        <v>146</v>
      </c>
    </row>
    <row r="33" spans="1:15" x14ac:dyDescent="0.25">
      <c r="A33">
        <v>242</v>
      </c>
      <c r="B33">
        <v>3</v>
      </c>
      <c r="C33">
        <v>32</v>
      </c>
      <c r="D33">
        <v>4</v>
      </c>
      <c r="E33">
        <v>0</v>
      </c>
      <c r="F33">
        <v>2024</v>
      </c>
      <c r="G33" t="s">
        <v>25</v>
      </c>
      <c r="H33" t="s">
        <v>28</v>
      </c>
      <c r="I33">
        <v>2</v>
      </c>
      <c r="J33">
        <v>15925</v>
      </c>
      <c r="K33">
        <v>0</v>
      </c>
      <c r="L33">
        <v>0.36648681328237254</v>
      </c>
      <c r="M33">
        <v>3.8313843945330022</v>
      </c>
      <c r="N33">
        <v>10.709282480913981</v>
      </c>
      <c r="O33" t="s">
        <v>146</v>
      </c>
    </row>
    <row r="34" spans="1:15" x14ac:dyDescent="0.25">
      <c r="A34">
        <v>241</v>
      </c>
      <c r="B34">
        <v>3</v>
      </c>
      <c r="C34">
        <v>32</v>
      </c>
      <c r="D34">
        <v>4</v>
      </c>
      <c r="E34">
        <v>1</v>
      </c>
      <c r="F34">
        <v>2024</v>
      </c>
      <c r="G34" t="s">
        <v>25</v>
      </c>
      <c r="H34" t="s">
        <v>28</v>
      </c>
      <c r="I34">
        <v>1</v>
      </c>
      <c r="J34">
        <v>16157</v>
      </c>
      <c r="K34">
        <v>0</v>
      </c>
      <c r="L34">
        <v>0.34364612631040659</v>
      </c>
      <c r="M34">
        <v>3.8362745098039217</v>
      </c>
      <c r="N34">
        <v>10.487887776452778</v>
      </c>
      <c r="O34" t="s">
        <v>145</v>
      </c>
    </row>
    <row r="35" spans="1:15" x14ac:dyDescent="0.25">
      <c r="A35">
        <v>242</v>
      </c>
      <c r="B35">
        <v>3</v>
      </c>
      <c r="C35">
        <v>32</v>
      </c>
      <c r="D35">
        <v>4</v>
      </c>
      <c r="E35">
        <v>1</v>
      </c>
      <c r="F35">
        <v>2024</v>
      </c>
      <c r="G35" t="s">
        <v>25</v>
      </c>
      <c r="H35" t="s">
        <v>28</v>
      </c>
      <c r="I35">
        <v>2</v>
      </c>
      <c r="J35">
        <v>15925</v>
      </c>
      <c r="K35">
        <v>0</v>
      </c>
      <c r="L35">
        <v>0.36466269780067245</v>
      </c>
      <c r="M35">
        <v>3.8124179846674497</v>
      </c>
      <c r="N35">
        <v>10.603911879372875</v>
      </c>
      <c r="O35" t="s">
        <v>145</v>
      </c>
    </row>
    <row r="36" spans="1:15" x14ac:dyDescent="0.25">
      <c r="A36">
        <v>241</v>
      </c>
      <c r="B36">
        <v>3</v>
      </c>
      <c r="C36">
        <v>32</v>
      </c>
      <c r="D36">
        <v>4</v>
      </c>
      <c r="E36">
        <v>2</v>
      </c>
      <c r="F36">
        <v>2024</v>
      </c>
      <c r="G36" t="s">
        <v>25</v>
      </c>
      <c r="H36" t="s">
        <v>28</v>
      </c>
      <c r="I36">
        <v>1</v>
      </c>
      <c r="J36">
        <v>16157</v>
      </c>
      <c r="K36">
        <v>0</v>
      </c>
      <c r="L36">
        <v>0.3603556485355649</v>
      </c>
      <c r="M36">
        <v>3.9456863054356708</v>
      </c>
      <c r="N36">
        <v>11.172660539829332</v>
      </c>
      <c r="O36" t="s">
        <v>134</v>
      </c>
    </row>
    <row r="37" spans="1:15" x14ac:dyDescent="0.25">
      <c r="A37">
        <v>242</v>
      </c>
      <c r="B37">
        <v>3</v>
      </c>
      <c r="C37">
        <v>32</v>
      </c>
      <c r="D37">
        <v>4</v>
      </c>
      <c r="E37">
        <v>2</v>
      </c>
      <c r="F37">
        <v>2024</v>
      </c>
      <c r="G37" t="s">
        <v>25</v>
      </c>
      <c r="H37" t="s">
        <v>28</v>
      </c>
      <c r="I37">
        <v>2</v>
      </c>
      <c r="J37">
        <v>15925</v>
      </c>
      <c r="K37">
        <v>0</v>
      </c>
      <c r="L37">
        <v>0.37896602966863935</v>
      </c>
      <c r="M37">
        <v>3.9954789173900211</v>
      </c>
      <c r="N37">
        <v>11.203066361664508</v>
      </c>
      <c r="O37" t="s">
        <v>134</v>
      </c>
    </row>
    <row r="38" spans="1:15" x14ac:dyDescent="0.25">
      <c r="A38">
        <v>241</v>
      </c>
      <c r="B38">
        <v>5</v>
      </c>
      <c r="C38">
        <v>51</v>
      </c>
      <c r="D38">
        <v>1</v>
      </c>
      <c r="E38">
        <v>0</v>
      </c>
      <c r="F38">
        <v>2024</v>
      </c>
      <c r="G38" t="s">
        <v>31</v>
      </c>
      <c r="H38" t="s">
        <v>32</v>
      </c>
      <c r="I38">
        <v>1</v>
      </c>
      <c r="J38">
        <v>2120</v>
      </c>
      <c r="K38">
        <v>5.676914234628633</v>
      </c>
      <c r="L38">
        <v>23.789610498708029</v>
      </c>
      <c r="M38">
        <v>34.151698554755853</v>
      </c>
      <c r="N38">
        <v>43.615971386255573</v>
      </c>
      <c r="O38" t="s">
        <v>146</v>
      </c>
    </row>
    <row r="39" spans="1:15" x14ac:dyDescent="0.25">
      <c r="A39">
        <v>242</v>
      </c>
      <c r="B39">
        <v>5</v>
      </c>
      <c r="C39">
        <v>51</v>
      </c>
      <c r="D39">
        <v>1</v>
      </c>
      <c r="E39">
        <v>0</v>
      </c>
      <c r="F39">
        <v>2024</v>
      </c>
      <c r="G39" t="s">
        <v>31</v>
      </c>
      <c r="H39" t="s">
        <v>32</v>
      </c>
      <c r="I39">
        <v>2</v>
      </c>
      <c r="J39">
        <v>2086</v>
      </c>
      <c r="K39">
        <v>1.436214263066407</v>
      </c>
      <c r="L39">
        <v>22.380616881472196</v>
      </c>
      <c r="M39">
        <v>32.145500662601243</v>
      </c>
      <c r="N39">
        <v>42.136777542189265</v>
      </c>
      <c r="O39" t="s">
        <v>146</v>
      </c>
    </row>
    <row r="40" spans="1:15" x14ac:dyDescent="0.25">
      <c r="A40">
        <v>241</v>
      </c>
      <c r="B40">
        <v>5</v>
      </c>
      <c r="C40">
        <v>51</v>
      </c>
      <c r="D40">
        <v>1</v>
      </c>
      <c r="E40">
        <v>1</v>
      </c>
      <c r="F40">
        <v>2024</v>
      </c>
      <c r="G40" t="s">
        <v>31</v>
      </c>
      <c r="H40" t="s">
        <v>32</v>
      </c>
      <c r="I40">
        <v>1</v>
      </c>
      <c r="J40">
        <v>2120</v>
      </c>
      <c r="K40">
        <v>4.0597790669221148</v>
      </c>
      <c r="L40">
        <v>22.752139995359592</v>
      </c>
      <c r="M40">
        <v>31.75102069026152</v>
      </c>
      <c r="N40">
        <v>39.170965010920355</v>
      </c>
      <c r="O40" t="s">
        <v>145</v>
      </c>
    </row>
    <row r="41" spans="1:15" x14ac:dyDescent="0.25">
      <c r="A41">
        <v>242</v>
      </c>
      <c r="B41">
        <v>5</v>
      </c>
      <c r="C41">
        <v>51</v>
      </c>
      <c r="D41">
        <v>1</v>
      </c>
      <c r="E41">
        <v>1</v>
      </c>
      <c r="F41">
        <v>2024</v>
      </c>
      <c r="G41" t="s">
        <v>31</v>
      </c>
      <c r="H41" t="s">
        <v>32</v>
      </c>
      <c r="I41">
        <v>2</v>
      </c>
      <c r="J41">
        <v>2086</v>
      </c>
      <c r="K41">
        <v>1.3677301380123761</v>
      </c>
      <c r="L41">
        <v>21.394996132015315</v>
      </c>
      <c r="M41">
        <v>30.776948252859071</v>
      </c>
      <c r="N41">
        <v>37.894423613937313</v>
      </c>
      <c r="O41" t="s">
        <v>145</v>
      </c>
    </row>
    <row r="42" spans="1:15" x14ac:dyDescent="0.25">
      <c r="A42">
        <v>241</v>
      </c>
      <c r="B42">
        <v>5</v>
      </c>
      <c r="C42">
        <v>51</v>
      </c>
      <c r="D42">
        <v>1</v>
      </c>
      <c r="E42">
        <v>2</v>
      </c>
      <c r="F42">
        <v>2024</v>
      </c>
      <c r="G42" t="s">
        <v>31</v>
      </c>
      <c r="H42" t="s">
        <v>32</v>
      </c>
      <c r="I42">
        <v>1</v>
      </c>
      <c r="J42">
        <v>2120</v>
      </c>
      <c r="K42">
        <v>4.4496032771052167</v>
      </c>
      <c r="L42">
        <v>24.028064858985296</v>
      </c>
      <c r="M42">
        <v>33.995513126576085</v>
      </c>
      <c r="N42">
        <v>47.331677431645254</v>
      </c>
      <c r="O42" t="s">
        <v>134</v>
      </c>
    </row>
    <row r="43" spans="1:15" x14ac:dyDescent="0.25">
      <c r="A43">
        <v>242</v>
      </c>
      <c r="B43">
        <v>5</v>
      </c>
      <c r="C43">
        <v>51</v>
      </c>
      <c r="D43">
        <v>1</v>
      </c>
      <c r="E43">
        <v>2</v>
      </c>
      <c r="F43">
        <v>2024</v>
      </c>
      <c r="G43" t="s">
        <v>31</v>
      </c>
      <c r="H43" t="s">
        <v>32</v>
      </c>
      <c r="I43">
        <v>2</v>
      </c>
      <c r="J43">
        <v>2086</v>
      </c>
      <c r="K43">
        <v>1.4981173898665934</v>
      </c>
      <c r="L43">
        <v>22.0703928947908</v>
      </c>
      <c r="M43">
        <v>31.858020116913302</v>
      </c>
      <c r="N43">
        <v>42.229604780665724</v>
      </c>
      <c r="O43" t="s">
        <v>134</v>
      </c>
    </row>
    <row r="44" spans="1:15" x14ac:dyDescent="0.25">
      <c r="A44">
        <v>241</v>
      </c>
      <c r="B44">
        <v>5</v>
      </c>
      <c r="C44">
        <v>54</v>
      </c>
      <c r="D44">
        <v>2</v>
      </c>
      <c r="E44">
        <v>0</v>
      </c>
      <c r="F44">
        <v>2024</v>
      </c>
      <c r="G44" t="s">
        <v>31</v>
      </c>
      <c r="H44" t="s">
        <v>34</v>
      </c>
      <c r="I44">
        <v>1</v>
      </c>
      <c r="J44">
        <v>326</v>
      </c>
      <c r="K44">
        <v>0</v>
      </c>
      <c r="L44">
        <v>0</v>
      </c>
      <c r="M44">
        <v>0.78817632767692869</v>
      </c>
      <c r="N44">
        <v>6.0769032197848354</v>
      </c>
      <c r="O44" t="s">
        <v>146</v>
      </c>
    </row>
    <row r="45" spans="1:15" x14ac:dyDescent="0.25">
      <c r="A45">
        <v>242</v>
      </c>
      <c r="B45">
        <v>5</v>
      </c>
      <c r="C45">
        <v>54</v>
      </c>
      <c r="D45">
        <v>2</v>
      </c>
      <c r="E45">
        <v>0</v>
      </c>
      <c r="F45">
        <v>2024</v>
      </c>
      <c r="G45" t="s">
        <v>31</v>
      </c>
      <c r="H45" t="s">
        <v>34</v>
      </c>
      <c r="I45">
        <v>2</v>
      </c>
      <c r="J45">
        <v>331</v>
      </c>
      <c r="K45">
        <v>0</v>
      </c>
      <c r="L45">
        <v>0</v>
      </c>
      <c r="M45">
        <v>0</v>
      </c>
      <c r="N45">
        <v>4.5148077799494093</v>
      </c>
      <c r="O45" t="s">
        <v>146</v>
      </c>
    </row>
    <row r="46" spans="1:15" x14ac:dyDescent="0.25">
      <c r="A46">
        <v>241</v>
      </c>
      <c r="B46">
        <v>5</v>
      </c>
      <c r="C46">
        <v>54</v>
      </c>
      <c r="D46">
        <v>2</v>
      </c>
      <c r="E46">
        <v>1</v>
      </c>
      <c r="F46">
        <v>2024</v>
      </c>
      <c r="G46" t="s">
        <v>31</v>
      </c>
      <c r="H46" t="s">
        <v>34</v>
      </c>
      <c r="I46">
        <v>1</v>
      </c>
      <c r="J46">
        <v>326</v>
      </c>
      <c r="K46">
        <v>0</v>
      </c>
      <c r="L46">
        <v>0</v>
      </c>
      <c r="M46">
        <v>0.78817632767692869</v>
      </c>
      <c r="N46">
        <v>5.686557723270286</v>
      </c>
      <c r="O46" t="s">
        <v>145</v>
      </c>
    </row>
    <row r="47" spans="1:15" x14ac:dyDescent="0.25">
      <c r="A47">
        <v>242</v>
      </c>
      <c r="B47">
        <v>5</v>
      </c>
      <c r="C47">
        <v>54</v>
      </c>
      <c r="D47">
        <v>2</v>
      </c>
      <c r="E47">
        <v>1</v>
      </c>
      <c r="F47">
        <v>2024</v>
      </c>
      <c r="G47" t="s">
        <v>31</v>
      </c>
      <c r="H47" t="s">
        <v>34</v>
      </c>
      <c r="I47">
        <v>2</v>
      </c>
      <c r="J47">
        <v>331</v>
      </c>
      <c r="K47">
        <v>0</v>
      </c>
      <c r="L47">
        <v>0</v>
      </c>
      <c r="M47">
        <v>0</v>
      </c>
      <c r="N47">
        <v>4.0475255447950858</v>
      </c>
      <c r="O47" t="s">
        <v>145</v>
      </c>
    </row>
    <row r="48" spans="1:15" x14ac:dyDescent="0.25">
      <c r="A48">
        <v>241</v>
      </c>
      <c r="B48">
        <v>5</v>
      </c>
      <c r="C48">
        <v>54</v>
      </c>
      <c r="D48">
        <v>2</v>
      </c>
      <c r="E48">
        <v>2</v>
      </c>
      <c r="F48">
        <v>2024</v>
      </c>
      <c r="G48" t="s">
        <v>31</v>
      </c>
      <c r="H48" t="s">
        <v>34</v>
      </c>
      <c r="I48">
        <v>1</v>
      </c>
      <c r="J48">
        <v>326</v>
      </c>
      <c r="K48">
        <v>0</v>
      </c>
      <c r="L48">
        <v>0</v>
      </c>
      <c r="M48">
        <v>0.78817632767692869</v>
      </c>
      <c r="N48">
        <v>6.6929649212003195</v>
      </c>
      <c r="O48" t="s">
        <v>134</v>
      </c>
    </row>
    <row r="49" spans="1:15" x14ac:dyDescent="0.25">
      <c r="A49">
        <v>242</v>
      </c>
      <c r="B49">
        <v>5</v>
      </c>
      <c r="C49">
        <v>54</v>
      </c>
      <c r="D49">
        <v>2</v>
      </c>
      <c r="E49">
        <v>2</v>
      </c>
      <c r="F49">
        <v>2024</v>
      </c>
      <c r="G49" t="s">
        <v>31</v>
      </c>
      <c r="H49" t="s">
        <v>34</v>
      </c>
      <c r="I49">
        <v>2</v>
      </c>
      <c r="J49">
        <v>331</v>
      </c>
      <c r="K49">
        <v>0</v>
      </c>
      <c r="L49">
        <v>0</v>
      </c>
      <c r="M49">
        <v>0</v>
      </c>
      <c r="N49">
        <v>4.9614453085601546</v>
      </c>
      <c r="O49" t="s">
        <v>134</v>
      </c>
    </row>
    <row r="50" spans="1:15" x14ac:dyDescent="0.25">
      <c r="A50">
        <v>241</v>
      </c>
      <c r="B50">
        <v>5</v>
      </c>
      <c r="C50">
        <v>53</v>
      </c>
      <c r="D50">
        <v>3</v>
      </c>
      <c r="E50">
        <v>0</v>
      </c>
      <c r="F50">
        <v>2024</v>
      </c>
      <c r="G50" t="s">
        <v>31</v>
      </c>
      <c r="H50" t="s">
        <v>33</v>
      </c>
      <c r="I50">
        <v>1</v>
      </c>
      <c r="J50">
        <v>1731</v>
      </c>
      <c r="K50">
        <v>0</v>
      </c>
      <c r="L50">
        <v>0</v>
      </c>
      <c r="M50">
        <v>0</v>
      </c>
      <c r="N50">
        <v>2.3967012638496614</v>
      </c>
      <c r="O50" t="s">
        <v>146</v>
      </c>
    </row>
    <row r="51" spans="1:15" x14ac:dyDescent="0.25">
      <c r="A51">
        <v>242</v>
      </c>
      <c r="B51">
        <v>5</v>
      </c>
      <c r="C51">
        <v>53</v>
      </c>
      <c r="D51">
        <v>3</v>
      </c>
      <c r="E51">
        <v>0</v>
      </c>
      <c r="F51">
        <v>2024</v>
      </c>
      <c r="G51" t="s">
        <v>31</v>
      </c>
      <c r="H51" t="s">
        <v>33</v>
      </c>
      <c r="I51">
        <v>2</v>
      </c>
      <c r="J51">
        <v>1744</v>
      </c>
      <c r="K51">
        <v>0</v>
      </c>
      <c r="L51">
        <v>0</v>
      </c>
      <c r="M51">
        <v>0</v>
      </c>
      <c r="N51">
        <v>1.5270743759480578</v>
      </c>
      <c r="O51" t="s">
        <v>146</v>
      </c>
    </row>
    <row r="52" spans="1:15" x14ac:dyDescent="0.25">
      <c r="A52">
        <v>241</v>
      </c>
      <c r="B52">
        <v>5</v>
      </c>
      <c r="C52">
        <v>53</v>
      </c>
      <c r="D52">
        <v>3</v>
      </c>
      <c r="E52">
        <v>1</v>
      </c>
      <c r="F52">
        <v>2024</v>
      </c>
      <c r="G52" t="s">
        <v>31</v>
      </c>
      <c r="H52" t="s">
        <v>33</v>
      </c>
      <c r="I52">
        <v>1</v>
      </c>
      <c r="J52">
        <v>1731</v>
      </c>
      <c r="K52">
        <v>0</v>
      </c>
      <c r="L52">
        <v>0</v>
      </c>
      <c r="M52">
        <v>0</v>
      </c>
      <c r="N52">
        <v>2.3967012638496614</v>
      </c>
      <c r="O52" t="s">
        <v>145</v>
      </c>
    </row>
    <row r="53" spans="1:15" x14ac:dyDescent="0.25">
      <c r="A53">
        <v>242</v>
      </c>
      <c r="B53">
        <v>5</v>
      </c>
      <c r="C53">
        <v>53</v>
      </c>
      <c r="D53">
        <v>3</v>
      </c>
      <c r="E53">
        <v>1</v>
      </c>
      <c r="F53">
        <v>2024</v>
      </c>
      <c r="G53" t="s">
        <v>31</v>
      </c>
      <c r="H53" t="s">
        <v>33</v>
      </c>
      <c r="I53">
        <v>2</v>
      </c>
      <c r="J53">
        <v>1744</v>
      </c>
      <c r="K53">
        <v>0</v>
      </c>
      <c r="L53">
        <v>0</v>
      </c>
      <c r="M53">
        <v>0</v>
      </c>
      <c r="N53">
        <v>1.5270743759480578</v>
      </c>
      <c r="O53" t="s">
        <v>145</v>
      </c>
    </row>
    <row r="54" spans="1:15" x14ac:dyDescent="0.25">
      <c r="A54">
        <v>241</v>
      </c>
      <c r="B54">
        <v>5</v>
      </c>
      <c r="C54">
        <v>53</v>
      </c>
      <c r="D54">
        <v>3</v>
      </c>
      <c r="E54">
        <v>2</v>
      </c>
      <c r="F54">
        <v>2024</v>
      </c>
      <c r="G54" t="s">
        <v>31</v>
      </c>
      <c r="H54" t="s">
        <v>33</v>
      </c>
      <c r="I54">
        <v>1</v>
      </c>
      <c r="J54">
        <v>1731</v>
      </c>
      <c r="K54">
        <v>0</v>
      </c>
      <c r="L54">
        <v>0</v>
      </c>
      <c r="M54">
        <v>0</v>
      </c>
      <c r="N54">
        <v>4.5035191785581015</v>
      </c>
      <c r="O54" t="s">
        <v>134</v>
      </c>
    </row>
    <row r="55" spans="1:15" x14ac:dyDescent="0.25">
      <c r="A55">
        <v>242</v>
      </c>
      <c r="B55">
        <v>5</v>
      </c>
      <c r="C55">
        <v>53</v>
      </c>
      <c r="D55">
        <v>3</v>
      </c>
      <c r="E55">
        <v>2</v>
      </c>
      <c r="F55">
        <v>2024</v>
      </c>
      <c r="G55" t="s">
        <v>31</v>
      </c>
      <c r="H55" t="s">
        <v>33</v>
      </c>
      <c r="I55">
        <v>2</v>
      </c>
      <c r="J55">
        <v>1744</v>
      </c>
      <c r="K55">
        <v>0</v>
      </c>
      <c r="L55">
        <v>0</v>
      </c>
      <c r="M55">
        <v>0</v>
      </c>
      <c r="N55">
        <v>1.9726222858354552</v>
      </c>
      <c r="O55" t="s">
        <v>134</v>
      </c>
    </row>
    <row r="56" spans="1:15" x14ac:dyDescent="0.25">
      <c r="A56">
        <v>241</v>
      </c>
      <c r="B56">
        <v>7</v>
      </c>
      <c r="C56">
        <v>71</v>
      </c>
      <c r="D56">
        <v>1</v>
      </c>
      <c r="E56">
        <v>0</v>
      </c>
      <c r="F56">
        <v>2024</v>
      </c>
      <c r="G56" t="s">
        <v>36</v>
      </c>
      <c r="H56" t="s">
        <v>37</v>
      </c>
      <c r="I56">
        <v>1</v>
      </c>
      <c r="J56">
        <v>1077</v>
      </c>
      <c r="K56">
        <v>3.0926411707855861</v>
      </c>
      <c r="L56">
        <v>13.809339207731567</v>
      </c>
      <c r="M56">
        <v>28.461218962844899</v>
      </c>
      <c r="N56">
        <v>45.604756095395246</v>
      </c>
      <c r="O56" t="s">
        <v>146</v>
      </c>
    </row>
    <row r="57" spans="1:15" x14ac:dyDescent="0.25">
      <c r="A57">
        <v>242</v>
      </c>
      <c r="B57">
        <v>7</v>
      </c>
      <c r="C57">
        <v>71</v>
      </c>
      <c r="D57">
        <v>1</v>
      </c>
      <c r="E57">
        <v>0</v>
      </c>
      <c r="F57">
        <v>2024</v>
      </c>
      <c r="G57" t="s">
        <v>36</v>
      </c>
      <c r="H57" t="s">
        <v>37</v>
      </c>
      <c r="I57">
        <v>2</v>
      </c>
      <c r="J57">
        <v>1084</v>
      </c>
      <c r="K57">
        <v>3.1751404018707534</v>
      </c>
      <c r="L57">
        <v>15.160316703913217</v>
      </c>
      <c r="M57">
        <v>29.214418306590158</v>
      </c>
      <c r="N57">
        <v>48.196264011802306</v>
      </c>
      <c r="O57" t="s">
        <v>146</v>
      </c>
    </row>
    <row r="58" spans="1:15" x14ac:dyDescent="0.25">
      <c r="A58">
        <v>241</v>
      </c>
      <c r="B58">
        <v>7</v>
      </c>
      <c r="C58">
        <v>71</v>
      </c>
      <c r="D58">
        <v>1</v>
      </c>
      <c r="E58">
        <v>1</v>
      </c>
      <c r="F58">
        <v>2024</v>
      </c>
      <c r="G58" t="s">
        <v>36</v>
      </c>
      <c r="H58" t="s">
        <v>37</v>
      </c>
      <c r="I58">
        <v>1</v>
      </c>
      <c r="J58">
        <v>1077</v>
      </c>
      <c r="K58">
        <v>3.0926411707855861</v>
      </c>
      <c r="L58">
        <v>13.684106041915834</v>
      </c>
      <c r="M58">
        <v>27.916695607881273</v>
      </c>
      <c r="N58">
        <v>44.919617913995189</v>
      </c>
      <c r="O58" t="s">
        <v>145</v>
      </c>
    </row>
    <row r="59" spans="1:15" x14ac:dyDescent="0.25">
      <c r="A59">
        <v>242</v>
      </c>
      <c r="B59">
        <v>7</v>
      </c>
      <c r="C59">
        <v>71</v>
      </c>
      <c r="D59">
        <v>1</v>
      </c>
      <c r="E59">
        <v>1</v>
      </c>
      <c r="F59">
        <v>2024</v>
      </c>
      <c r="G59" t="s">
        <v>36</v>
      </c>
      <c r="H59" t="s">
        <v>37</v>
      </c>
      <c r="I59">
        <v>2</v>
      </c>
      <c r="J59">
        <v>1084</v>
      </c>
      <c r="K59">
        <v>3.1751404018707534</v>
      </c>
      <c r="L59">
        <v>15.0265995047228</v>
      </c>
      <c r="M59">
        <v>28.81644063266927</v>
      </c>
      <c r="N59">
        <v>48.007914336426317</v>
      </c>
      <c r="O59" t="s">
        <v>145</v>
      </c>
    </row>
    <row r="60" spans="1:15" x14ac:dyDescent="0.25">
      <c r="A60">
        <v>241</v>
      </c>
      <c r="B60">
        <v>7</v>
      </c>
      <c r="C60">
        <v>71</v>
      </c>
      <c r="D60">
        <v>1</v>
      </c>
      <c r="E60">
        <v>2</v>
      </c>
      <c r="F60">
        <v>2024</v>
      </c>
      <c r="G60" t="s">
        <v>36</v>
      </c>
      <c r="H60" t="s">
        <v>37</v>
      </c>
      <c r="I60">
        <v>1</v>
      </c>
      <c r="J60">
        <v>1077</v>
      </c>
      <c r="K60">
        <v>3.5678967705959996</v>
      </c>
      <c r="L60">
        <v>17.011395826502945</v>
      </c>
      <c r="M60">
        <v>37.80318822563278</v>
      </c>
      <c r="N60">
        <v>63.407253695404485</v>
      </c>
      <c r="O60" t="s">
        <v>134</v>
      </c>
    </row>
    <row r="61" spans="1:15" x14ac:dyDescent="0.25">
      <c r="A61">
        <v>242</v>
      </c>
      <c r="B61">
        <v>7</v>
      </c>
      <c r="C61">
        <v>71</v>
      </c>
      <c r="D61">
        <v>1</v>
      </c>
      <c r="E61">
        <v>2</v>
      </c>
      <c r="F61">
        <v>2024</v>
      </c>
      <c r="G61" t="s">
        <v>36</v>
      </c>
      <c r="H61" t="s">
        <v>37</v>
      </c>
      <c r="I61">
        <v>2</v>
      </c>
      <c r="J61">
        <v>1084</v>
      </c>
      <c r="K61">
        <v>3.372856902743564</v>
      </c>
      <c r="L61">
        <v>18.395289935361884</v>
      </c>
      <c r="M61">
        <v>38.009356490904409</v>
      </c>
      <c r="N61">
        <v>66.171597049950961</v>
      </c>
      <c r="O61" t="s">
        <v>134</v>
      </c>
    </row>
  </sheetData>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EE445-98BD-48D4-AFCF-7BC6725F3EF9}">
  <dimension ref="B1:K86"/>
  <sheetViews>
    <sheetView showGridLines="0" showRowColHeaders="0" zoomScaleNormal="100" workbookViewId="0">
      <selection activeCell="B2" sqref="B2:C2"/>
    </sheetView>
  </sheetViews>
  <sheetFormatPr baseColWidth="10" defaultColWidth="9.140625" defaultRowHeight="15" x14ac:dyDescent="0.25"/>
  <cols>
    <col min="1" max="1" width="2.85546875" customWidth="1"/>
    <col min="2" max="2" width="29.5703125" customWidth="1"/>
    <col min="3" max="3" width="83.42578125" customWidth="1"/>
    <col min="4" max="7" width="12" bestFit="1" customWidth="1"/>
    <col min="10" max="10" width="71.140625" customWidth="1"/>
  </cols>
  <sheetData>
    <row r="1" spans="2:11" x14ac:dyDescent="0.25">
      <c r="D1" s="11"/>
      <c r="E1" s="11"/>
      <c r="F1" s="11"/>
      <c r="G1" s="11"/>
      <c r="H1" s="11"/>
      <c r="I1" s="11"/>
      <c r="J1" s="11"/>
      <c r="K1" s="11"/>
    </row>
    <row r="2" spans="2:11" ht="21" customHeight="1" x14ac:dyDescent="0.25">
      <c r="B2" s="161" t="str">
        <f>"  Entwicklung der betrieblichen Therapiehäufigkeiten 2014 bis "&amp;Berichtsjahr</f>
        <v xml:space="preserve">  Entwicklung der betrieblichen Therapiehäufigkeiten 2014 bis 2024</v>
      </c>
      <c r="C2" s="162"/>
      <c r="D2" s="57"/>
      <c r="E2" s="57"/>
      <c r="F2" s="57"/>
      <c r="G2" s="57"/>
      <c r="H2" s="57"/>
      <c r="I2" s="57"/>
      <c r="J2" s="57"/>
      <c r="K2" s="57"/>
    </row>
    <row r="4" spans="2:11" ht="92.25" customHeight="1" x14ac:dyDescent="0.25">
      <c r="B4" s="173" t="s">
        <v>308</v>
      </c>
      <c r="C4" s="173"/>
    </row>
    <row r="5" spans="2:11" ht="33" customHeight="1" x14ac:dyDescent="0.25">
      <c r="B5" s="173" t="s">
        <v>259</v>
      </c>
      <c r="C5" s="173"/>
    </row>
    <row r="6" spans="2:11" x14ac:dyDescent="0.25">
      <c r="B6" s="173" t="s">
        <v>303</v>
      </c>
      <c r="C6" s="173"/>
    </row>
    <row r="8" spans="2:11" ht="15.75" x14ac:dyDescent="0.25">
      <c r="C8" s="136" t="s">
        <v>270</v>
      </c>
    </row>
    <row r="9" spans="2:11" x14ac:dyDescent="0.25">
      <c r="C9" s="58"/>
    </row>
    <row r="10" spans="2:11" x14ac:dyDescent="0.25">
      <c r="C10" s="58"/>
    </row>
    <row r="11" spans="2:11" x14ac:dyDescent="0.25">
      <c r="C11" s="58"/>
    </row>
    <row r="12" spans="2:11" x14ac:dyDescent="0.25">
      <c r="C12" s="58"/>
    </row>
    <row r="13" spans="2:11" x14ac:dyDescent="0.25">
      <c r="C13" s="58"/>
    </row>
    <row r="14" spans="2:11" x14ac:dyDescent="0.25">
      <c r="C14" s="58"/>
    </row>
    <row r="15" spans="2:11" x14ac:dyDescent="0.25">
      <c r="C15" s="58"/>
    </row>
    <row r="16" spans="2:11" x14ac:dyDescent="0.25">
      <c r="C16" s="58"/>
    </row>
    <row r="17" spans="3:3" x14ac:dyDescent="0.25">
      <c r="C17" s="58"/>
    </row>
    <row r="18" spans="3:3" x14ac:dyDescent="0.25">
      <c r="C18" s="58"/>
    </row>
    <row r="19" spans="3:3" x14ac:dyDescent="0.25">
      <c r="C19" s="58"/>
    </row>
    <row r="20" spans="3:3" x14ac:dyDescent="0.25">
      <c r="C20" s="58"/>
    </row>
    <row r="21" spans="3:3" x14ac:dyDescent="0.25">
      <c r="C21" s="58"/>
    </row>
    <row r="22" spans="3:3" x14ac:dyDescent="0.25">
      <c r="C22" s="58"/>
    </row>
    <row r="23" spans="3:3" x14ac:dyDescent="0.25">
      <c r="C23" s="58"/>
    </row>
    <row r="24" spans="3:3" x14ac:dyDescent="0.25">
      <c r="C24" s="58"/>
    </row>
    <row r="25" spans="3:3" x14ac:dyDescent="0.25">
      <c r="C25" s="58"/>
    </row>
    <row r="26" spans="3:3" x14ac:dyDescent="0.25">
      <c r="C26" s="58"/>
    </row>
    <row r="27" spans="3:3" x14ac:dyDescent="0.25">
      <c r="C27" s="58"/>
    </row>
    <row r="28" spans="3:3" x14ac:dyDescent="0.25">
      <c r="C28" s="59"/>
    </row>
    <row r="81" ht="36.75" customHeight="1" x14ac:dyDescent="0.25"/>
    <row r="86" s="143" customFormat="1" x14ac:dyDescent="0.25"/>
  </sheetData>
  <sheetProtection algorithmName="SHA-512" hashValue="M3HQrQ+oXt3zebRVS8zT162Li+zzagBuHIA5JF4HZbKKHU/lktJavctZe9oOwzRqtS/q0sYvrtuYwuks2qUeNg==" saltValue="8fEv1xflmsVlkwyDZLz3BQ==" spinCount="100000" sheet="1" objects="1" scenarios="1" pivotTables="0"/>
  <mergeCells count="4">
    <mergeCell ref="B4:C4"/>
    <mergeCell ref="B5:C5"/>
    <mergeCell ref="B2:C2"/>
    <mergeCell ref="B6:C6"/>
  </mergeCells>
  <pageMargins left="0.7" right="0.7" top="0.75" bottom="0.75"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1A25-CD3F-4CCA-9C96-E5CD9E90B97B}">
  <dimension ref="A1:E50"/>
  <sheetViews>
    <sheetView showGridLines="0" workbookViewId="0">
      <selection activeCell="A47" sqref="A47"/>
    </sheetView>
  </sheetViews>
  <sheetFormatPr baseColWidth="10" defaultColWidth="9.140625" defaultRowHeight="15" x14ac:dyDescent="0.25"/>
  <cols>
    <col min="1" max="1" width="70.28515625" customWidth="1"/>
    <col min="2" max="2" width="16.28515625" bestFit="1" customWidth="1"/>
    <col min="3" max="5" width="12" bestFit="1" customWidth="1"/>
  </cols>
  <sheetData>
    <row r="1" spans="1:5" x14ac:dyDescent="0.25">
      <c r="A1" s="1" t="s">
        <v>6</v>
      </c>
      <c r="B1" t="s">
        <v>27</v>
      </c>
    </row>
    <row r="3" spans="1:5" x14ac:dyDescent="0.25">
      <c r="A3" s="1" t="s">
        <v>255</v>
      </c>
      <c r="B3" s="1" t="s">
        <v>50</v>
      </c>
    </row>
    <row r="4" spans="1:5" x14ac:dyDescent="0.25">
      <c r="A4" s="1" t="s">
        <v>48</v>
      </c>
      <c r="B4" t="s">
        <v>254</v>
      </c>
      <c r="C4" t="s">
        <v>253</v>
      </c>
      <c r="D4" t="s">
        <v>252</v>
      </c>
      <c r="E4" t="s">
        <v>251</v>
      </c>
    </row>
    <row r="5" spans="1:5" x14ac:dyDescent="0.25">
      <c r="A5" s="2">
        <v>2014</v>
      </c>
      <c r="B5" s="4">
        <v>58.960085752301254</v>
      </c>
      <c r="C5" s="4">
        <v>30.295300449460516</v>
      </c>
      <c r="D5" s="4">
        <v>10.100287925812362</v>
      </c>
      <c r="E5" s="4">
        <v>2.0611764153848851E-2</v>
      </c>
    </row>
    <row r="6" spans="1:5" x14ac:dyDescent="0.25">
      <c r="A6" s="3">
        <v>2</v>
      </c>
      <c r="B6" s="4">
        <v>58.960085752301254</v>
      </c>
      <c r="C6" s="4">
        <v>30.295300449460516</v>
      </c>
      <c r="D6" s="4">
        <v>10.100287925812362</v>
      </c>
      <c r="E6" s="4">
        <v>2.0611764153848851E-2</v>
      </c>
    </row>
    <row r="7" spans="1:5" x14ac:dyDescent="0.25">
      <c r="A7" s="2">
        <v>2015</v>
      </c>
      <c r="B7" s="4">
        <v>72.261077221456475</v>
      </c>
      <c r="C7" s="4">
        <v>36.278305230704746</v>
      </c>
      <c r="D7" s="4">
        <v>12.949075954678049</v>
      </c>
      <c r="E7" s="4">
        <v>0.14854824574036754</v>
      </c>
    </row>
    <row r="8" spans="1:5" x14ac:dyDescent="0.25">
      <c r="A8" s="3">
        <v>1</v>
      </c>
      <c r="B8" s="4">
        <v>42.073740088486709</v>
      </c>
      <c r="C8" s="4">
        <v>21.823737632409554</v>
      </c>
      <c r="D8" s="4">
        <v>8.1065503730148052</v>
      </c>
      <c r="E8" s="4">
        <v>0.14854824574036754</v>
      </c>
    </row>
    <row r="9" spans="1:5" x14ac:dyDescent="0.25">
      <c r="A9" s="3">
        <v>2</v>
      </c>
      <c r="B9" s="4">
        <v>30.18733713296977</v>
      </c>
      <c r="C9" s="4">
        <v>14.454567598295192</v>
      </c>
      <c r="D9" s="4">
        <v>4.842525581663244</v>
      </c>
      <c r="E9" s="4">
        <v>0</v>
      </c>
    </row>
    <row r="10" spans="1:5" x14ac:dyDescent="0.25">
      <c r="A10" s="2">
        <v>2016</v>
      </c>
      <c r="B10" s="4">
        <v>53.895272756740582</v>
      </c>
      <c r="C10" s="4">
        <v>24.336840984453687</v>
      </c>
      <c r="D10" s="4">
        <v>7.8143816772282646</v>
      </c>
      <c r="E10" s="4">
        <v>0</v>
      </c>
    </row>
    <row r="11" spans="1:5" x14ac:dyDescent="0.25">
      <c r="A11" s="3">
        <v>1</v>
      </c>
      <c r="B11" s="4">
        <v>27.229920304516881</v>
      </c>
      <c r="C11" s="4">
        <v>12.890133703359263</v>
      </c>
      <c r="D11" s="4">
        <v>4.2644712861963781</v>
      </c>
      <c r="E11" s="4">
        <v>0</v>
      </c>
    </row>
    <row r="12" spans="1:5" x14ac:dyDescent="0.25">
      <c r="A12" s="3">
        <v>2</v>
      </c>
      <c r="B12" s="4">
        <v>26.665352452223701</v>
      </c>
      <c r="C12" s="4">
        <v>11.446707281094424</v>
      </c>
      <c r="D12" s="4">
        <v>3.5499103910318865</v>
      </c>
      <c r="E12" s="4">
        <v>0</v>
      </c>
    </row>
    <row r="13" spans="1:5" x14ac:dyDescent="0.25">
      <c r="A13" s="2">
        <v>2017</v>
      </c>
      <c r="B13" s="4">
        <v>49.497806932402995</v>
      </c>
      <c r="C13" s="4">
        <v>20.668167374175049</v>
      </c>
      <c r="D13" s="4">
        <v>6.2326667491425702</v>
      </c>
      <c r="E13" s="4">
        <v>0</v>
      </c>
    </row>
    <row r="14" spans="1:5" x14ac:dyDescent="0.25">
      <c r="A14" s="3">
        <v>1</v>
      </c>
      <c r="B14" s="4">
        <v>25.969169714594297</v>
      </c>
      <c r="C14" s="4">
        <v>10.767195754836443</v>
      </c>
      <c r="D14" s="4">
        <v>3.330760336664234</v>
      </c>
      <c r="E14" s="4">
        <v>0</v>
      </c>
    </row>
    <row r="15" spans="1:5" x14ac:dyDescent="0.25">
      <c r="A15" s="3">
        <v>2</v>
      </c>
      <c r="B15" s="4">
        <v>23.528637217808694</v>
      </c>
      <c r="C15" s="4">
        <v>9.9009716193386055</v>
      </c>
      <c r="D15" s="4">
        <v>2.9019064124783363</v>
      </c>
      <c r="E15" s="4">
        <v>0</v>
      </c>
    </row>
    <row r="16" spans="1:5" x14ac:dyDescent="0.25">
      <c r="A16" s="2">
        <v>2018</v>
      </c>
      <c r="B16" s="4">
        <v>48.191143218297341</v>
      </c>
      <c r="C16" s="4">
        <v>20.001593794833809</v>
      </c>
      <c r="D16" s="4">
        <v>6.2791177689005693</v>
      </c>
      <c r="E16" s="4">
        <v>5.1342151415281222E-2</v>
      </c>
    </row>
    <row r="17" spans="1:5" x14ac:dyDescent="0.25">
      <c r="A17" s="3">
        <v>1</v>
      </c>
      <c r="B17" s="4">
        <v>24.697323326191576</v>
      </c>
      <c r="C17" s="4">
        <v>10.294601552029803</v>
      </c>
      <c r="D17" s="4">
        <v>3.3209848498086565</v>
      </c>
      <c r="E17" s="4">
        <v>5.1342151415281222E-2</v>
      </c>
    </row>
    <row r="18" spans="1:5" x14ac:dyDescent="0.25">
      <c r="A18" s="3">
        <v>2</v>
      </c>
      <c r="B18" s="4">
        <v>23.493819892105769</v>
      </c>
      <c r="C18" s="4">
        <v>9.7069922428040041</v>
      </c>
      <c r="D18" s="4">
        <v>2.9581329190919132</v>
      </c>
      <c r="E18" s="4">
        <v>0</v>
      </c>
    </row>
    <row r="19" spans="1:5" x14ac:dyDescent="0.25">
      <c r="A19" s="2">
        <v>2019</v>
      </c>
      <c r="B19" s="4">
        <v>50.284312887872183</v>
      </c>
      <c r="C19" s="4">
        <v>20.575285954102284</v>
      </c>
      <c r="D19" s="4">
        <v>5.8935825581194372</v>
      </c>
      <c r="E19" s="4">
        <v>0</v>
      </c>
    </row>
    <row r="20" spans="1:5" x14ac:dyDescent="0.25">
      <c r="A20" s="3">
        <v>1</v>
      </c>
      <c r="B20" s="4">
        <v>24.60386832630768</v>
      </c>
      <c r="C20" s="4">
        <v>10.297742096519441</v>
      </c>
      <c r="D20" s="4">
        <v>2.921686493757619</v>
      </c>
      <c r="E20" s="4">
        <v>0</v>
      </c>
    </row>
    <row r="21" spans="1:5" x14ac:dyDescent="0.25">
      <c r="A21" s="3">
        <v>2</v>
      </c>
      <c r="B21" s="4">
        <v>25.680444561564503</v>
      </c>
      <c r="C21" s="4">
        <v>10.277543857582842</v>
      </c>
      <c r="D21" s="4">
        <v>2.9718960643618177</v>
      </c>
      <c r="E21" s="4">
        <v>0</v>
      </c>
    </row>
    <row r="22" spans="1:5" x14ac:dyDescent="0.25">
      <c r="A22" s="2">
        <v>2020</v>
      </c>
      <c r="B22" s="4">
        <v>50.230131573201334</v>
      </c>
      <c r="C22" s="4">
        <v>19.977041941439126</v>
      </c>
      <c r="D22" s="4">
        <v>5.2865330050591268</v>
      </c>
      <c r="E22" s="4">
        <v>0</v>
      </c>
    </row>
    <row r="23" spans="1:5" x14ac:dyDescent="0.25">
      <c r="A23" s="3">
        <v>1</v>
      </c>
      <c r="B23" s="4">
        <v>26.257244768543789</v>
      </c>
      <c r="C23" s="4">
        <v>10.635942028985507</v>
      </c>
      <c r="D23" s="4">
        <v>2.9882904846335694</v>
      </c>
      <c r="E23" s="4">
        <v>0</v>
      </c>
    </row>
    <row r="24" spans="1:5" x14ac:dyDescent="0.25">
      <c r="A24" s="3">
        <v>2</v>
      </c>
      <c r="B24" s="4">
        <v>23.972886804657541</v>
      </c>
      <c r="C24" s="4">
        <v>9.3410999124536183</v>
      </c>
      <c r="D24" s="4">
        <v>2.298242520425557</v>
      </c>
      <c r="E24" s="4">
        <v>0</v>
      </c>
    </row>
    <row r="25" spans="1:5" x14ac:dyDescent="0.25">
      <c r="A25" s="2">
        <v>2021</v>
      </c>
      <c r="B25" s="4">
        <v>44.286012616692545</v>
      </c>
      <c r="C25" s="4">
        <v>16.257276343987261</v>
      </c>
      <c r="D25" s="4">
        <v>3.3980978922960485</v>
      </c>
      <c r="E25" s="4">
        <v>0</v>
      </c>
    </row>
    <row r="26" spans="1:5" x14ac:dyDescent="0.25">
      <c r="A26" s="3">
        <v>1</v>
      </c>
      <c r="B26" s="4">
        <v>23.836889783136961</v>
      </c>
      <c r="C26" s="4">
        <v>9.052877126053092</v>
      </c>
      <c r="D26" s="4">
        <v>2.1537402688772311</v>
      </c>
      <c r="E26" s="4">
        <v>0</v>
      </c>
    </row>
    <row r="27" spans="1:5" x14ac:dyDescent="0.25">
      <c r="A27" s="3">
        <v>2</v>
      </c>
      <c r="B27" s="4">
        <v>20.449122833555581</v>
      </c>
      <c r="C27" s="4">
        <v>7.2043992179341689</v>
      </c>
      <c r="D27" s="4">
        <v>1.2443576234188174</v>
      </c>
      <c r="E27" s="4">
        <v>0</v>
      </c>
    </row>
    <row r="28" spans="1:5" x14ac:dyDescent="0.25">
      <c r="A28" s="2">
        <v>2022</v>
      </c>
      <c r="B28" s="4">
        <v>39.129183566947106</v>
      </c>
      <c r="C28" s="4">
        <v>14.046519707015571</v>
      </c>
      <c r="D28" s="4">
        <v>2.1652169116447357</v>
      </c>
      <c r="E28" s="4">
        <v>0</v>
      </c>
    </row>
    <row r="29" spans="1:5" x14ac:dyDescent="0.25">
      <c r="A29" s="3">
        <v>1</v>
      </c>
      <c r="B29" s="4">
        <v>19.549682306552874</v>
      </c>
      <c r="C29" s="4">
        <v>6.957179289308991</v>
      </c>
      <c r="D29" s="4">
        <v>1.065469269195539</v>
      </c>
      <c r="E29" s="4">
        <v>0</v>
      </c>
    </row>
    <row r="30" spans="1:5" x14ac:dyDescent="0.25">
      <c r="A30" s="3">
        <v>2</v>
      </c>
      <c r="B30" s="4">
        <v>19.579501260394235</v>
      </c>
      <c r="C30" s="4">
        <v>7.0893404177065804</v>
      </c>
      <c r="D30" s="4">
        <v>1.0997476424491965</v>
      </c>
      <c r="E30" s="4">
        <v>0</v>
      </c>
    </row>
    <row r="31" spans="1:5" x14ac:dyDescent="0.25">
      <c r="A31" s="2">
        <v>2023</v>
      </c>
      <c r="B31" s="4">
        <v>42.313759339450556</v>
      </c>
      <c r="C31" s="4">
        <v>14.915535168465993</v>
      </c>
      <c r="D31" s="4">
        <v>2.0677495059407494</v>
      </c>
      <c r="E31" s="4">
        <v>0</v>
      </c>
    </row>
    <row r="32" spans="1:5" x14ac:dyDescent="0.25">
      <c r="A32" s="3">
        <v>1</v>
      </c>
      <c r="B32" s="4">
        <v>19.442534488819188</v>
      </c>
      <c r="C32" s="4">
        <v>6.6766454271734839</v>
      </c>
      <c r="D32" s="4">
        <v>0.68440432577780985</v>
      </c>
      <c r="E32" s="4">
        <v>0</v>
      </c>
    </row>
    <row r="33" spans="1:5" x14ac:dyDescent="0.25">
      <c r="A33" s="3">
        <v>2</v>
      </c>
      <c r="B33" s="4">
        <v>22.871224850631364</v>
      </c>
      <c r="C33" s="4">
        <v>8.2388897412925104</v>
      </c>
      <c r="D33" s="4">
        <v>1.3833451801629395</v>
      </c>
      <c r="E33" s="4">
        <v>0</v>
      </c>
    </row>
    <row r="34" spans="1:5" x14ac:dyDescent="0.25">
      <c r="A34" s="2">
        <v>2024</v>
      </c>
      <c r="B34" s="4">
        <v>49.244656753030782</v>
      </c>
      <c r="C34" s="4">
        <v>18.303439412070411</v>
      </c>
      <c r="D34" s="4">
        <v>3.6896999969728981</v>
      </c>
      <c r="E34" s="4">
        <v>0</v>
      </c>
    </row>
    <row r="35" spans="1:5" x14ac:dyDescent="0.25">
      <c r="A35" s="3">
        <v>1</v>
      </c>
      <c r="B35" s="4">
        <v>24.179914288664008</v>
      </c>
      <c r="C35" s="4">
        <v>8.8151480394925681</v>
      </c>
      <c r="D35" s="4">
        <v>1.8459448823895299</v>
      </c>
      <c r="E35" s="4">
        <v>0</v>
      </c>
    </row>
    <row r="36" spans="1:5" x14ac:dyDescent="0.25">
      <c r="A36" s="3">
        <v>2</v>
      </c>
      <c r="B36" s="4">
        <v>25.06474246436677</v>
      </c>
      <c r="C36" s="4">
        <v>9.4882913725778408</v>
      </c>
      <c r="D36" s="4">
        <v>1.8437551145833682</v>
      </c>
      <c r="E36" s="4">
        <v>0</v>
      </c>
    </row>
    <row r="37" spans="1:5" x14ac:dyDescent="0.25">
      <c r="A37" s="3"/>
      <c r="B37" s="4"/>
      <c r="C37" s="4"/>
      <c r="D37" s="4"/>
      <c r="E37" s="4"/>
    </row>
    <row r="38" spans="1:5" x14ac:dyDescent="0.25">
      <c r="A38" s="3"/>
      <c r="B38" s="4"/>
      <c r="C38" s="4"/>
      <c r="D38" s="4"/>
      <c r="E38" s="4"/>
    </row>
    <row r="39" spans="1:5" x14ac:dyDescent="0.25">
      <c r="A39" s="3"/>
      <c r="B39" s="4"/>
      <c r="C39" s="4"/>
      <c r="D39" s="4"/>
      <c r="E39" s="4"/>
    </row>
    <row r="40" spans="1:5" x14ac:dyDescent="0.25">
      <c r="A40" s="3"/>
      <c r="B40" s="4"/>
      <c r="C40" s="4"/>
      <c r="D40" s="4"/>
      <c r="E40" s="4"/>
    </row>
    <row r="42" spans="1:5" x14ac:dyDescent="0.25">
      <c r="A42" s="1" t="s">
        <v>6</v>
      </c>
    </row>
    <row r="43" spans="1:5" x14ac:dyDescent="0.25">
      <c r="A43" t="s">
        <v>27</v>
      </c>
    </row>
    <row r="46" spans="1:5" x14ac:dyDescent="0.25">
      <c r="A46" s="142" t="s">
        <v>299</v>
      </c>
    </row>
    <row r="47" spans="1:5" ht="31.5" customHeight="1" x14ac:dyDescent="0.25">
      <c r="A47" s="144" t="str">
        <f>IF(NOT(ISBLANK($B$43)),"Fehler: Bitte nur eine Nutzungsart auswählen!","")</f>
        <v/>
      </c>
    </row>
    <row r="50" spans="1:1" x14ac:dyDescent="0.25">
      <c r="A50" s="142"/>
    </row>
  </sheetData>
  <conditionalFormatting sqref="A47">
    <cfRule type="expression" dxfId="40" priority="1">
      <formula>NOT(ISBLANK($B$43))</formula>
    </cfRule>
    <cfRule type="expression" dxfId="39" priority="2">
      <formula>ISBLANK($B$43)</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37"/>
  <sheetViews>
    <sheetView topLeftCell="A46" workbookViewId="0">
      <selection activeCell="A3" sqref="A3"/>
    </sheetView>
  </sheetViews>
  <sheetFormatPr baseColWidth="10" defaultColWidth="9.140625" defaultRowHeight="15" x14ac:dyDescent="0.25"/>
  <sheetData>
    <row r="1" spans="1:13" x14ac:dyDescent="0.25">
      <c r="A1" t="s">
        <v>3</v>
      </c>
      <c r="B1" t="s">
        <v>5</v>
      </c>
      <c r="C1" t="s">
        <v>175</v>
      </c>
      <c r="D1" t="s">
        <v>0</v>
      </c>
      <c r="E1" t="s">
        <v>227</v>
      </c>
      <c r="F1" t="s">
        <v>4</v>
      </c>
      <c r="G1" t="s">
        <v>6</v>
      </c>
      <c r="H1" t="s">
        <v>1</v>
      </c>
      <c r="I1" t="s">
        <v>2</v>
      </c>
      <c r="J1" t="s">
        <v>173</v>
      </c>
      <c r="K1" t="s">
        <v>174</v>
      </c>
      <c r="L1" t="s">
        <v>68</v>
      </c>
      <c r="M1" t="s">
        <v>59</v>
      </c>
    </row>
    <row r="2" spans="1:13" x14ac:dyDescent="0.25">
      <c r="A2">
        <v>3</v>
      </c>
      <c r="B2">
        <v>31</v>
      </c>
      <c r="C2">
        <v>3</v>
      </c>
      <c r="D2">
        <v>142</v>
      </c>
      <c r="E2">
        <v>1</v>
      </c>
      <c r="F2" t="s">
        <v>25</v>
      </c>
      <c r="G2" t="s">
        <v>27</v>
      </c>
      <c r="H2">
        <v>2014</v>
      </c>
      <c r="I2">
        <v>2</v>
      </c>
      <c r="J2">
        <v>7335</v>
      </c>
      <c r="K2" t="s">
        <v>318</v>
      </c>
      <c r="L2">
        <v>10.100287925812362</v>
      </c>
      <c r="M2" t="s">
        <v>145</v>
      </c>
    </row>
    <row r="3" spans="1:13" x14ac:dyDescent="0.25">
      <c r="A3">
        <v>3</v>
      </c>
      <c r="B3">
        <v>31</v>
      </c>
      <c r="C3">
        <v>3</v>
      </c>
      <c r="D3">
        <v>142</v>
      </c>
      <c r="E3">
        <v>1</v>
      </c>
      <c r="F3" t="s">
        <v>25</v>
      </c>
      <c r="G3" t="s">
        <v>27</v>
      </c>
      <c r="H3">
        <v>2014</v>
      </c>
      <c r="I3">
        <v>2</v>
      </c>
      <c r="J3">
        <v>7335</v>
      </c>
      <c r="K3" t="s">
        <v>319</v>
      </c>
      <c r="L3">
        <v>58.960085752301254</v>
      </c>
      <c r="M3" t="s">
        <v>145</v>
      </c>
    </row>
    <row r="4" spans="1:13" x14ac:dyDescent="0.25">
      <c r="A4">
        <v>3</v>
      </c>
      <c r="B4">
        <v>31</v>
      </c>
      <c r="C4">
        <v>3</v>
      </c>
      <c r="D4">
        <v>142</v>
      </c>
      <c r="E4">
        <v>1</v>
      </c>
      <c r="F4" t="s">
        <v>25</v>
      </c>
      <c r="G4" t="s">
        <v>27</v>
      </c>
      <c r="H4">
        <v>2014</v>
      </c>
      <c r="I4">
        <v>2</v>
      </c>
      <c r="J4">
        <v>7335</v>
      </c>
      <c r="K4" t="s">
        <v>320</v>
      </c>
      <c r="L4">
        <v>2.0611764153848851E-2</v>
      </c>
      <c r="M4" t="s">
        <v>145</v>
      </c>
    </row>
    <row r="5" spans="1:13" x14ac:dyDescent="0.25">
      <c r="A5">
        <v>3</v>
      </c>
      <c r="B5">
        <v>31</v>
      </c>
      <c r="C5">
        <v>3</v>
      </c>
      <c r="D5">
        <v>142</v>
      </c>
      <c r="E5">
        <v>1</v>
      </c>
      <c r="F5" t="s">
        <v>25</v>
      </c>
      <c r="G5" t="s">
        <v>27</v>
      </c>
      <c r="H5">
        <v>2014</v>
      </c>
      <c r="I5">
        <v>2</v>
      </c>
      <c r="J5">
        <v>7335</v>
      </c>
      <c r="K5" t="s">
        <v>321</v>
      </c>
      <c r="L5">
        <v>30.295300449460516</v>
      </c>
      <c r="M5" t="s">
        <v>145</v>
      </c>
    </row>
    <row r="6" spans="1:13" x14ac:dyDescent="0.25">
      <c r="A6">
        <v>3</v>
      </c>
      <c r="B6">
        <v>31</v>
      </c>
      <c r="C6">
        <v>3</v>
      </c>
      <c r="D6">
        <v>151</v>
      </c>
      <c r="E6">
        <v>1</v>
      </c>
      <c r="F6" t="s">
        <v>25</v>
      </c>
      <c r="G6" t="s">
        <v>27</v>
      </c>
      <c r="H6">
        <v>2015</v>
      </c>
      <c r="I6">
        <v>1</v>
      </c>
      <c r="J6">
        <v>7486</v>
      </c>
      <c r="K6" t="s">
        <v>318</v>
      </c>
      <c r="L6">
        <v>8.1065503730148052</v>
      </c>
      <c r="M6" t="s">
        <v>145</v>
      </c>
    </row>
    <row r="7" spans="1:13" x14ac:dyDescent="0.25">
      <c r="A7">
        <v>3</v>
      </c>
      <c r="B7">
        <v>31</v>
      </c>
      <c r="C7">
        <v>3</v>
      </c>
      <c r="D7">
        <v>151</v>
      </c>
      <c r="E7">
        <v>1</v>
      </c>
      <c r="F7" t="s">
        <v>25</v>
      </c>
      <c r="G7" t="s">
        <v>27</v>
      </c>
      <c r="H7">
        <v>2015</v>
      </c>
      <c r="I7">
        <v>1</v>
      </c>
      <c r="J7">
        <v>7486</v>
      </c>
      <c r="K7" t="s">
        <v>319</v>
      </c>
      <c r="L7">
        <v>42.073740088486709</v>
      </c>
      <c r="M7" t="s">
        <v>145</v>
      </c>
    </row>
    <row r="8" spans="1:13" x14ac:dyDescent="0.25">
      <c r="A8">
        <v>3</v>
      </c>
      <c r="B8">
        <v>31</v>
      </c>
      <c r="C8">
        <v>3</v>
      </c>
      <c r="D8">
        <v>151</v>
      </c>
      <c r="E8">
        <v>1</v>
      </c>
      <c r="F8" t="s">
        <v>25</v>
      </c>
      <c r="G8" t="s">
        <v>27</v>
      </c>
      <c r="H8">
        <v>2015</v>
      </c>
      <c r="I8">
        <v>1</v>
      </c>
      <c r="J8">
        <v>7486</v>
      </c>
      <c r="K8" t="s">
        <v>320</v>
      </c>
      <c r="L8">
        <v>0.14854824574036754</v>
      </c>
      <c r="M8" t="s">
        <v>145</v>
      </c>
    </row>
    <row r="9" spans="1:13" x14ac:dyDescent="0.25">
      <c r="A9">
        <v>3</v>
      </c>
      <c r="B9">
        <v>31</v>
      </c>
      <c r="C9">
        <v>3</v>
      </c>
      <c r="D9">
        <v>151</v>
      </c>
      <c r="E9">
        <v>1</v>
      </c>
      <c r="F9" t="s">
        <v>25</v>
      </c>
      <c r="G9" t="s">
        <v>27</v>
      </c>
      <c r="H9">
        <v>2015</v>
      </c>
      <c r="I9">
        <v>1</v>
      </c>
      <c r="J9">
        <v>7486</v>
      </c>
      <c r="K9" t="s">
        <v>321</v>
      </c>
      <c r="L9">
        <v>21.823737632409554</v>
      </c>
      <c r="M9" t="s">
        <v>145</v>
      </c>
    </row>
    <row r="10" spans="1:13" x14ac:dyDescent="0.25">
      <c r="A10">
        <v>3</v>
      </c>
      <c r="B10">
        <v>31</v>
      </c>
      <c r="C10">
        <v>3</v>
      </c>
      <c r="D10">
        <v>152</v>
      </c>
      <c r="E10">
        <v>1</v>
      </c>
      <c r="F10" t="s">
        <v>25</v>
      </c>
      <c r="G10" t="s">
        <v>27</v>
      </c>
      <c r="H10">
        <v>2015</v>
      </c>
      <c r="I10">
        <v>2</v>
      </c>
      <c r="J10">
        <v>7480</v>
      </c>
      <c r="K10" t="s">
        <v>318</v>
      </c>
      <c r="L10">
        <v>4.842525581663244</v>
      </c>
      <c r="M10" t="s">
        <v>145</v>
      </c>
    </row>
    <row r="11" spans="1:13" x14ac:dyDescent="0.25">
      <c r="A11">
        <v>3</v>
      </c>
      <c r="B11">
        <v>31</v>
      </c>
      <c r="C11">
        <v>3</v>
      </c>
      <c r="D11">
        <v>152</v>
      </c>
      <c r="E11">
        <v>1</v>
      </c>
      <c r="F11" t="s">
        <v>25</v>
      </c>
      <c r="G11" t="s">
        <v>27</v>
      </c>
      <c r="H11">
        <v>2015</v>
      </c>
      <c r="I11">
        <v>2</v>
      </c>
      <c r="J11">
        <v>7480</v>
      </c>
      <c r="K11" t="s">
        <v>319</v>
      </c>
      <c r="L11">
        <v>30.18733713296977</v>
      </c>
      <c r="M11" t="s">
        <v>145</v>
      </c>
    </row>
    <row r="12" spans="1:13" x14ac:dyDescent="0.25">
      <c r="A12">
        <v>3</v>
      </c>
      <c r="B12">
        <v>31</v>
      </c>
      <c r="C12">
        <v>3</v>
      </c>
      <c r="D12">
        <v>152</v>
      </c>
      <c r="E12">
        <v>1</v>
      </c>
      <c r="F12" t="s">
        <v>25</v>
      </c>
      <c r="G12" t="s">
        <v>27</v>
      </c>
      <c r="H12">
        <v>2015</v>
      </c>
      <c r="I12">
        <v>2</v>
      </c>
      <c r="J12">
        <v>7480</v>
      </c>
      <c r="K12" t="s">
        <v>320</v>
      </c>
      <c r="L12">
        <v>0</v>
      </c>
      <c r="M12" t="s">
        <v>145</v>
      </c>
    </row>
    <row r="13" spans="1:13" x14ac:dyDescent="0.25">
      <c r="A13">
        <v>3</v>
      </c>
      <c r="B13">
        <v>31</v>
      </c>
      <c r="C13">
        <v>3</v>
      </c>
      <c r="D13">
        <v>152</v>
      </c>
      <c r="E13">
        <v>1</v>
      </c>
      <c r="F13" t="s">
        <v>25</v>
      </c>
      <c r="G13" t="s">
        <v>27</v>
      </c>
      <c r="H13">
        <v>2015</v>
      </c>
      <c r="I13">
        <v>2</v>
      </c>
      <c r="J13">
        <v>7480</v>
      </c>
      <c r="K13" t="s">
        <v>321</v>
      </c>
      <c r="L13">
        <v>14.454567598295192</v>
      </c>
      <c r="M13" t="s">
        <v>145</v>
      </c>
    </row>
    <row r="14" spans="1:13" x14ac:dyDescent="0.25">
      <c r="A14">
        <v>3</v>
      </c>
      <c r="B14">
        <v>31</v>
      </c>
      <c r="C14">
        <v>3</v>
      </c>
      <c r="D14">
        <v>161</v>
      </c>
      <c r="E14">
        <v>1</v>
      </c>
      <c r="F14" t="s">
        <v>25</v>
      </c>
      <c r="G14" t="s">
        <v>27</v>
      </c>
      <c r="H14">
        <v>2016</v>
      </c>
      <c r="I14">
        <v>1</v>
      </c>
      <c r="J14">
        <v>7358</v>
      </c>
      <c r="K14" t="s">
        <v>318</v>
      </c>
      <c r="L14">
        <v>4.2644712861963781</v>
      </c>
      <c r="M14" t="s">
        <v>145</v>
      </c>
    </row>
    <row r="15" spans="1:13" x14ac:dyDescent="0.25">
      <c r="A15">
        <v>3</v>
      </c>
      <c r="B15">
        <v>31</v>
      </c>
      <c r="C15">
        <v>3</v>
      </c>
      <c r="D15">
        <v>161</v>
      </c>
      <c r="E15">
        <v>1</v>
      </c>
      <c r="F15" t="s">
        <v>25</v>
      </c>
      <c r="G15" t="s">
        <v>27</v>
      </c>
      <c r="H15">
        <v>2016</v>
      </c>
      <c r="I15">
        <v>1</v>
      </c>
      <c r="J15">
        <v>7358</v>
      </c>
      <c r="K15" t="s">
        <v>319</v>
      </c>
      <c r="L15">
        <v>27.229920304516881</v>
      </c>
      <c r="M15" t="s">
        <v>145</v>
      </c>
    </row>
    <row r="16" spans="1:13" x14ac:dyDescent="0.25">
      <c r="A16">
        <v>3</v>
      </c>
      <c r="B16">
        <v>31</v>
      </c>
      <c r="C16">
        <v>3</v>
      </c>
      <c r="D16">
        <v>161</v>
      </c>
      <c r="E16">
        <v>1</v>
      </c>
      <c r="F16" t="s">
        <v>25</v>
      </c>
      <c r="G16" t="s">
        <v>27</v>
      </c>
      <c r="H16">
        <v>2016</v>
      </c>
      <c r="I16">
        <v>1</v>
      </c>
      <c r="J16">
        <v>7358</v>
      </c>
      <c r="K16" t="s">
        <v>320</v>
      </c>
      <c r="L16">
        <v>0</v>
      </c>
      <c r="M16" t="s">
        <v>145</v>
      </c>
    </row>
    <row r="17" spans="1:13" x14ac:dyDescent="0.25">
      <c r="A17">
        <v>3</v>
      </c>
      <c r="B17">
        <v>31</v>
      </c>
      <c r="C17">
        <v>3</v>
      </c>
      <c r="D17">
        <v>161</v>
      </c>
      <c r="E17">
        <v>1</v>
      </c>
      <c r="F17" t="s">
        <v>25</v>
      </c>
      <c r="G17" t="s">
        <v>27</v>
      </c>
      <c r="H17">
        <v>2016</v>
      </c>
      <c r="I17">
        <v>1</v>
      </c>
      <c r="J17">
        <v>7358</v>
      </c>
      <c r="K17" t="s">
        <v>321</v>
      </c>
      <c r="L17">
        <v>12.890133703359263</v>
      </c>
      <c r="M17" t="s">
        <v>145</v>
      </c>
    </row>
    <row r="18" spans="1:13" x14ac:dyDescent="0.25">
      <c r="A18">
        <v>3</v>
      </c>
      <c r="B18">
        <v>31</v>
      </c>
      <c r="C18">
        <v>3</v>
      </c>
      <c r="D18">
        <v>162</v>
      </c>
      <c r="E18">
        <v>1</v>
      </c>
      <c r="F18" t="s">
        <v>25</v>
      </c>
      <c r="G18" t="s">
        <v>27</v>
      </c>
      <c r="H18">
        <v>2016</v>
      </c>
      <c r="I18">
        <v>2</v>
      </c>
      <c r="J18">
        <v>7279</v>
      </c>
      <c r="K18" t="s">
        <v>318</v>
      </c>
      <c r="L18">
        <v>3.5499103910318865</v>
      </c>
      <c r="M18" t="s">
        <v>145</v>
      </c>
    </row>
    <row r="19" spans="1:13" x14ac:dyDescent="0.25">
      <c r="A19">
        <v>3</v>
      </c>
      <c r="B19">
        <v>31</v>
      </c>
      <c r="C19">
        <v>3</v>
      </c>
      <c r="D19">
        <v>162</v>
      </c>
      <c r="E19">
        <v>1</v>
      </c>
      <c r="F19" t="s">
        <v>25</v>
      </c>
      <c r="G19" t="s">
        <v>27</v>
      </c>
      <c r="H19">
        <v>2016</v>
      </c>
      <c r="I19">
        <v>2</v>
      </c>
      <c r="J19">
        <v>7279</v>
      </c>
      <c r="K19" t="s">
        <v>319</v>
      </c>
      <c r="L19">
        <v>26.665352452223701</v>
      </c>
      <c r="M19" t="s">
        <v>145</v>
      </c>
    </row>
    <row r="20" spans="1:13" x14ac:dyDescent="0.25">
      <c r="A20">
        <v>3</v>
      </c>
      <c r="B20">
        <v>31</v>
      </c>
      <c r="C20">
        <v>3</v>
      </c>
      <c r="D20">
        <v>162</v>
      </c>
      <c r="E20">
        <v>1</v>
      </c>
      <c r="F20" t="s">
        <v>25</v>
      </c>
      <c r="G20" t="s">
        <v>27</v>
      </c>
      <c r="H20">
        <v>2016</v>
      </c>
      <c r="I20">
        <v>2</v>
      </c>
      <c r="J20">
        <v>7279</v>
      </c>
      <c r="K20" t="s">
        <v>320</v>
      </c>
      <c r="L20">
        <v>0</v>
      </c>
      <c r="M20" t="s">
        <v>145</v>
      </c>
    </row>
    <row r="21" spans="1:13" x14ac:dyDescent="0.25">
      <c r="A21">
        <v>3</v>
      </c>
      <c r="B21">
        <v>31</v>
      </c>
      <c r="C21">
        <v>3</v>
      </c>
      <c r="D21">
        <v>162</v>
      </c>
      <c r="E21">
        <v>1</v>
      </c>
      <c r="F21" t="s">
        <v>25</v>
      </c>
      <c r="G21" t="s">
        <v>27</v>
      </c>
      <c r="H21">
        <v>2016</v>
      </c>
      <c r="I21">
        <v>2</v>
      </c>
      <c r="J21">
        <v>7279</v>
      </c>
      <c r="K21" t="s">
        <v>321</v>
      </c>
      <c r="L21">
        <v>11.446707281094424</v>
      </c>
      <c r="M21" t="s">
        <v>145</v>
      </c>
    </row>
    <row r="22" spans="1:13" x14ac:dyDescent="0.25">
      <c r="A22">
        <v>3</v>
      </c>
      <c r="B22">
        <v>31</v>
      </c>
      <c r="C22">
        <v>3</v>
      </c>
      <c r="D22">
        <v>171</v>
      </c>
      <c r="E22">
        <v>1</v>
      </c>
      <c r="F22" t="s">
        <v>25</v>
      </c>
      <c r="G22" t="s">
        <v>27</v>
      </c>
      <c r="H22">
        <v>2017</v>
      </c>
      <c r="I22">
        <v>1</v>
      </c>
      <c r="J22">
        <v>7280</v>
      </c>
      <c r="K22" t="s">
        <v>318</v>
      </c>
      <c r="L22">
        <v>3.330760336664234</v>
      </c>
      <c r="M22" t="s">
        <v>145</v>
      </c>
    </row>
    <row r="23" spans="1:13" x14ac:dyDescent="0.25">
      <c r="A23">
        <v>3</v>
      </c>
      <c r="B23">
        <v>31</v>
      </c>
      <c r="C23">
        <v>3</v>
      </c>
      <c r="D23">
        <v>171</v>
      </c>
      <c r="E23">
        <v>1</v>
      </c>
      <c r="F23" t="s">
        <v>25</v>
      </c>
      <c r="G23" t="s">
        <v>27</v>
      </c>
      <c r="H23">
        <v>2017</v>
      </c>
      <c r="I23">
        <v>1</v>
      </c>
      <c r="J23">
        <v>7280</v>
      </c>
      <c r="K23" t="s">
        <v>319</v>
      </c>
      <c r="L23">
        <v>25.969169714594297</v>
      </c>
      <c r="M23" t="s">
        <v>145</v>
      </c>
    </row>
    <row r="24" spans="1:13" x14ac:dyDescent="0.25">
      <c r="A24">
        <v>3</v>
      </c>
      <c r="B24">
        <v>31</v>
      </c>
      <c r="C24">
        <v>3</v>
      </c>
      <c r="D24">
        <v>171</v>
      </c>
      <c r="E24">
        <v>1</v>
      </c>
      <c r="F24" t="s">
        <v>25</v>
      </c>
      <c r="G24" t="s">
        <v>27</v>
      </c>
      <c r="H24">
        <v>2017</v>
      </c>
      <c r="I24">
        <v>1</v>
      </c>
      <c r="J24">
        <v>7280</v>
      </c>
      <c r="K24" t="s">
        <v>320</v>
      </c>
      <c r="L24">
        <v>0</v>
      </c>
      <c r="M24" t="s">
        <v>145</v>
      </c>
    </row>
    <row r="25" spans="1:13" x14ac:dyDescent="0.25">
      <c r="A25">
        <v>3</v>
      </c>
      <c r="B25">
        <v>31</v>
      </c>
      <c r="C25">
        <v>3</v>
      </c>
      <c r="D25">
        <v>171</v>
      </c>
      <c r="E25">
        <v>1</v>
      </c>
      <c r="F25" t="s">
        <v>25</v>
      </c>
      <c r="G25" t="s">
        <v>27</v>
      </c>
      <c r="H25">
        <v>2017</v>
      </c>
      <c r="I25">
        <v>1</v>
      </c>
      <c r="J25">
        <v>7280</v>
      </c>
      <c r="K25" t="s">
        <v>321</v>
      </c>
      <c r="L25">
        <v>10.767195754836443</v>
      </c>
      <c r="M25" t="s">
        <v>145</v>
      </c>
    </row>
    <row r="26" spans="1:13" x14ac:dyDescent="0.25">
      <c r="A26">
        <v>3</v>
      </c>
      <c r="B26">
        <v>31</v>
      </c>
      <c r="C26">
        <v>3</v>
      </c>
      <c r="D26">
        <v>172</v>
      </c>
      <c r="E26">
        <v>1</v>
      </c>
      <c r="F26" t="s">
        <v>25</v>
      </c>
      <c r="G26" t="s">
        <v>27</v>
      </c>
      <c r="H26">
        <v>2017</v>
      </c>
      <c r="I26">
        <v>2</v>
      </c>
      <c r="J26">
        <v>7231</v>
      </c>
      <c r="K26" t="s">
        <v>318</v>
      </c>
      <c r="L26">
        <v>2.9019064124783363</v>
      </c>
      <c r="M26" t="s">
        <v>145</v>
      </c>
    </row>
    <row r="27" spans="1:13" x14ac:dyDescent="0.25">
      <c r="A27">
        <v>3</v>
      </c>
      <c r="B27">
        <v>31</v>
      </c>
      <c r="C27">
        <v>3</v>
      </c>
      <c r="D27">
        <v>172</v>
      </c>
      <c r="E27">
        <v>1</v>
      </c>
      <c r="F27" t="s">
        <v>25</v>
      </c>
      <c r="G27" t="s">
        <v>27</v>
      </c>
      <c r="H27">
        <v>2017</v>
      </c>
      <c r="I27">
        <v>2</v>
      </c>
      <c r="J27">
        <v>7231</v>
      </c>
      <c r="K27" t="s">
        <v>319</v>
      </c>
      <c r="L27">
        <v>23.528637217808694</v>
      </c>
      <c r="M27" t="s">
        <v>145</v>
      </c>
    </row>
    <row r="28" spans="1:13" x14ac:dyDescent="0.25">
      <c r="A28">
        <v>3</v>
      </c>
      <c r="B28">
        <v>31</v>
      </c>
      <c r="C28">
        <v>3</v>
      </c>
      <c r="D28">
        <v>172</v>
      </c>
      <c r="E28">
        <v>1</v>
      </c>
      <c r="F28" t="s">
        <v>25</v>
      </c>
      <c r="G28" t="s">
        <v>27</v>
      </c>
      <c r="H28">
        <v>2017</v>
      </c>
      <c r="I28">
        <v>2</v>
      </c>
      <c r="J28">
        <v>7231</v>
      </c>
      <c r="K28" t="s">
        <v>320</v>
      </c>
      <c r="L28">
        <v>0</v>
      </c>
      <c r="M28" t="s">
        <v>145</v>
      </c>
    </row>
    <row r="29" spans="1:13" x14ac:dyDescent="0.25">
      <c r="A29">
        <v>3</v>
      </c>
      <c r="B29">
        <v>31</v>
      </c>
      <c r="C29">
        <v>3</v>
      </c>
      <c r="D29">
        <v>172</v>
      </c>
      <c r="E29">
        <v>1</v>
      </c>
      <c r="F29" t="s">
        <v>25</v>
      </c>
      <c r="G29" t="s">
        <v>27</v>
      </c>
      <c r="H29">
        <v>2017</v>
      </c>
      <c r="I29">
        <v>2</v>
      </c>
      <c r="J29">
        <v>7231</v>
      </c>
      <c r="K29" t="s">
        <v>321</v>
      </c>
      <c r="L29">
        <v>9.9009716193386055</v>
      </c>
      <c r="M29" t="s">
        <v>145</v>
      </c>
    </row>
    <row r="30" spans="1:13" x14ac:dyDescent="0.25">
      <c r="A30">
        <v>3</v>
      </c>
      <c r="B30">
        <v>31</v>
      </c>
      <c r="C30">
        <v>3</v>
      </c>
      <c r="D30">
        <v>181</v>
      </c>
      <c r="E30">
        <v>1</v>
      </c>
      <c r="F30" t="s">
        <v>25</v>
      </c>
      <c r="G30" t="s">
        <v>27</v>
      </c>
      <c r="H30">
        <v>2018</v>
      </c>
      <c r="I30">
        <v>1</v>
      </c>
      <c r="J30">
        <v>6703</v>
      </c>
      <c r="K30" t="s">
        <v>318</v>
      </c>
      <c r="L30">
        <v>3.3209848498086565</v>
      </c>
      <c r="M30" t="s">
        <v>145</v>
      </c>
    </row>
    <row r="31" spans="1:13" x14ac:dyDescent="0.25">
      <c r="A31">
        <v>3</v>
      </c>
      <c r="B31">
        <v>31</v>
      </c>
      <c r="C31">
        <v>3</v>
      </c>
      <c r="D31">
        <v>181</v>
      </c>
      <c r="E31">
        <v>1</v>
      </c>
      <c r="F31" t="s">
        <v>25</v>
      </c>
      <c r="G31" t="s">
        <v>27</v>
      </c>
      <c r="H31">
        <v>2018</v>
      </c>
      <c r="I31">
        <v>1</v>
      </c>
      <c r="J31">
        <v>6703</v>
      </c>
      <c r="K31" t="s">
        <v>319</v>
      </c>
      <c r="L31">
        <v>24.697323326191576</v>
      </c>
      <c r="M31" t="s">
        <v>145</v>
      </c>
    </row>
    <row r="32" spans="1:13" x14ac:dyDescent="0.25">
      <c r="A32">
        <v>3</v>
      </c>
      <c r="B32">
        <v>31</v>
      </c>
      <c r="C32">
        <v>3</v>
      </c>
      <c r="D32">
        <v>181</v>
      </c>
      <c r="E32">
        <v>1</v>
      </c>
      <c r="F32" t="s">
        <v>25</v>
      </c>
      <c r="G32" t="s">
        <v>27</v>
      </c>
      <c r="H32">
        <v>2018</v>
      </c>
      <c r="I32">
        <v>1</v>
      </c>
      <c r="J32">
        <v>6703</v>
      </c>
      <c r="K32" t="s">
        <v>320</v>
      </c>
      <c r="L32">
        <v>5.1342151415281222E-2</v>
      </c>
      <c r="M32" t="s">
        <v>145</v>
      </c>
    </row>
    <row r="33" spans="1:13" x14ac:dyDescent="0.25">
      <c r="A33">
        <v>3</v>
      </c>
      <c r="B33">
        <v>31</v>
      </c>
      <c r="C33">
        <v>3</v>
      </c>
      <c r="D33">
        <v>181</v>
      </c>
      <c r="E33">
        <v>1</v>
      </c>
      <c r="F33" t="s">
        <v>25</v>
      </c>
      <c r="G33" t="s">
        <v>27</v>
      </c>
      <c r="H33">
        <v>2018</v>
      </c>
      <c r="I33">
        <v>1</v>
      </c>
      <c r="J33">
        <v>6703</v>
      </c>
      <c r="K33" t="s">
        <v>321</v>
      </c>
      <c r="L33">
        <v>10.294601552029803</v>
      </c>
      <c r="M33" t="s">
        <v>145</v>
      </c>
    </row>
    <row r="34" spans="1:13" x14ac:dyDescent="0.25">
      <c r="A34">
        <v>3</v>
      </c>
      <c r="B34">
        <v>31</v>
      </c>
      <c r="C34">
        <v>3</v>
      </c>
      <c r="D34">
        <v>182</v>
      </c>
      <c r="E34">
        <v>1</v>
      </c>
      <c r="F34" t="s">
        <v>25</v>
      </c>
      <c r="G34" t="s">
        <v>27</v>
      </c>
      <c r="H34">
        <v>2018</v>
      </c>
      <c r="I34">
        <v>2</v>
      </c>
      <c r="J34">
        <v>6677</v>
      </c>
      <c r="K34" t="s">
        <v>318</v>
      </c>
      <c r="L34">
        <v>2.9581329190919132</v>
      </c>
      <c r="M34" t="s">
        <v>145</v>
      </c>
    </row>
    <row r="35" spans="1:13" x14ac:dyDescent="0.25">
      <c r="A35">
        <v>3</v>
      </c>
      <c r="B35">
        <v>31</v>
      </c>
      <c r="C35">
        <v>3</v>
      </c>
      <c r="D35">
        <v>182</v>
      </c>
      <c r="E35">
        <v>1</v>
      </c>
      <c r="F35" t="s">
        <v>25</v>
      </c>
      <c r="G35" t="s">
        <v>27</v>
      </c>
      <c r="H35">
        <v>2018</v>
      </c>
      <c r="I35">
        <v>2</v>
      </c>
      <c r="J35">
        <v>6677</v>
      </c>
      <c r="K35" t="s">
        <v>319</v>
      </c>
      <c r="L35">
        <v>23.493819892105769</v>
      </c>
      <c r="M35" t="s">
        <v>145</v>
      </c>
    </row>
    <row r="36" spans="1:13" x14ac:dyDescent="0.25">
      <c r="A36">
        <v>3</v>
      </c>
      <c r="B36">
        <v>31</v>
      </c>
      <c r="C36">
        <v>3</v>
      </c>
      <c r="D36">
        <v>182</v>
      </c>
      <c r="E36">
        <v>1</v>
      </c>
      <c r="F36" t="s">
        <v>25</v>
      </c>
      <c r="G36" t="s">
        <v>27</v>
      </c>
      <c r="H36">
        <v>2018</v>
      </c>
      <c r="I36">
        <v>2</v>
      </c>
      <c r="J36">
        <v>6677</v>
      </c>
      <c r="K36" t="s">
        <v>320</v>
      </c>
      <c r="L36">
        <v>0</v>
      </c>
      <c r="M36" t="s">
        <v>145</v>
      </c>
    </row>
    <row r="37" spans="1:13" x14ac:dyDescent="0.25">
      <c r="A37">
        <v>3</v>
      </c>
      <c r="B37">
        <v>31</v>
      </c>
      <c r="C37">
        <v>3</v>
      </c>
      <c r="D37">
        <v>182</v>
      </c>
      <c r="E37">
        <v>1</v>
      </c>
      <c r="F37" t="s">
        <v>25</v>
      </c>
      <c r="G37" t="s">
        <v>27</v>
      </c>
      <c r="H37">
        <v>2018</v>
      </c>
      <c r="I37">
        <v>2</v>
      </c>
      <c r="J37">
        <v>6677</v>
      </c>
      <c r="K37" t="s">
        <v>321</v>
      </c>
      <c r="L37">
        <v>9.7069922428040041</v>
      </c>
      <c r="M37" t="s">
        <v>145</v>
      </c>
    </row>
    <row r="38" spans="1:13" x14ac:dyDescent="0.25">
      <c r="A38">
        <v>3</v>
      </c>
      <c r="B38">
        <v>31</v>
      </c>
      <c r="C38">
        <v>3</v>
      </c>
      <c r="D38">
        <v>191</v>
      </c>
      <c r="E38">
        <v>1</v>
      </c>
      <c r="F38" t="s">
        <v>25</v>
      </c>
      <c r="G38" t="s">
        <v>27</v>
      </c>
      <c r="H38">
        <v>2019</v>
      </c>
      <c r="I38">
        <v>1</v>
      </c>
      <c r="J38">
        <v>6581</v>
      </c>
      <c r="K38" t="s">
        <v>318</v>
      </c>
      <c r="L38">
        <v>2.921686493757619</v>
      </c>
      <c r="M38" t="s">
        <v>145</v>
      </c>
    </row>
    <row r="39" spans="1:13" x14ac:dyDescent="0.25">
      <c r="A39">
        <v>3</v>
      </c>
      <c r="B39">
        <v>31</v>
      </c>
      <c r="C39">
        <v>3</v>
      </c>
      <c r="D39">
        <v>191</v>
      </c>
      <c r="E39">
        <v>1</v>
      </c>
      <c r="F39" t="s">
        <v>25</v>
      </c>
      <c r="G39" t="s">
        <v>27</v>
      </c>
      <c r="H39">
        <v>2019</v>
      </c>
      <c r="I39">
        <v>1</v>
      </c>
      <c r="J39">
        <v>6581</v>
      </c>
      <c r="K39" t="s">
        <v>319</v>
      </c>
      <c r="L39">
        <v>24.60386832630768</v>
      </c>
      <c r="M39" t="s">
        <v>145</v>
      </c>
    </row>
    <row r="40" spans="1:13" x14ac:dyDescent="0.25">
      <c r="A40">
        <v>3</v>
      </c>
      <c r="B40">
        <v>31</v>
      </c>
      <c r="C40">
        <v>3</v>
      </c>
      <c r="D40">
        <v>191</v>
      </c>
      <c r="E40">
        <v>1</v>
      </c>
      <c r="F40" t="s">
        <v>25</v>
      </c>
      <c r="G40" t="s">
        <v>27</v>
      </c>
      <c r="H40">
        <v>2019</v>
      </c>
      <c r="I40">
        <v>1</v>
      </c>
      <c r="J40">
        <v>6581</v>
      </c>
      <c r="K40" t="s">
        <v>320</v>
      </c>
      <c r="L40">
        <v>0</v>
      </c>
      <c r="M40" t="s">
        <v>145</v>
      </c>
    </row>
    <row r="41" spans="1:13" x14ac:dyDescent="0.25">
      <c r="A41">
        <v>3</v>
      </c>
      <c r="B41">
        <v>31</v>
      </c>
      <c r="C41">
        <v>3</v>
      </c>
      <c r="D41">
        <v>191</v>
      </c>
      <c r="E41">
        <v>1</v>
      </c>
      <c r="F41" t="s">
        <v>25</v>
      </c>
      <c r="G41" t="s">
        <v>27</v>
      </c>
      <c r="H41">
        <v>2019</v>
      </c>
      <c r="I41">
        <v>1</v>
      </c>
      <c r="J41">
        <v>6581</v>
      </c>
      <c r="K41" t="s">
        <v>321</v>
      </c>
      <c r="L41">
        <v>10.297742096519441</v>
      </c>
      <c r="M41" t="s">
        <v>145</v>
      </c>
    </row>
    <row r="42" spans="1:13" x14ac:dyDescent="0.25">
      <c r="A42">
        <v>3</v>
      </c>
      <c r="B42">
        <v>31</v>
      </c>
      <c r="C42">
        <v>3</v>
      </c>
      <c r="D42">
        <v>192</v>
      </c>
      <c r="E42">
        <v>1</v>
      </c>
      <c r="F42" t="s">
        <v>25</v>
      </c>
      <c r="G42" t="s">
        <v>27</v>
      </c>
      <c r="H42">
        <v>2019</v>
      </c>
      <c r="I42">
        <v>2</v>
      </c>
      <c r="J42">
        <v>6501</v>
      </c>
      <c r="K42" t="s">
        <v>318</v>
      </c>
      <c r="L42">
        <v>2.9718960643618177</v>
      </c>
      <c r="M42" t="s">
        <v>145</v>
      </c>
    </row>
    <row r="43" spans="1:13" x14ac:dyDescent="0.25">
      <c r="A43">
        <v>3</v>
      </c>
      <c r="B43">
        <v>31</v>
      </c>
      <c r="C43">
        <v>3</v>
      </c>
      <c r="D43">
        <v>192</v>
      </c>
      <c r="E43">
        <v>1</v>
      </c>
      <c r="F43" t="s">
        <v>25</v>
      </c>
      <c r="G43" t="s">
        <v>27</v>
      </c>
      <c r="H43">
        <v>2019</v>
      </c>
      <c r="I43">
        <v>2</v>
      </c>
      <c r="J43">
        <v>6501</v>
      </c>
      <c r="K43" t="s">
        <v>319</v>
      </c>
      <c r="L43">
        <v>25.680444561564503</v>
      </c>
      <c r="M43" t="s">
        <v>145</v>
      </c>
    </row>
    <row r="44" spans="1:13" x14ac:dyDescent="0.25">
      <c r="A44">
        <v>3</v>
      </c>
      <c r="B44">
        <v>31</v>
      </c>
      <c r="C44">
        <v>3</v>
      </c>
      <c r="D44">
        <v>192</v>
      </c>
      <c r="E44">
        <v>1</v>
      </c>
      <c r="F44" t="s">
        <v>25</v>
      </c>
      <c r="G44" t="s">
        <v>27</v>
      </c>
      <c r="H44">
        <v>2019</v>
      </c>
      <c r="I44">
        <v>2</v>
      </c>
      <c r="J44">
        <v>6501</v>
      </c>
      <c r="K44" t="s">
        <v>320</v>
      </c>
      <c r="L44">
        <v>0</v>
      </c>
      <c r="M44" t="s">
        <v>145</v>
      </c>
    </row>
    <row r="45" spans="1:13" x14ac:dyDescent="0.25">
      <c r="A45">
        <v>3</v>
      </c>
      <c r="B45">
        <v>31</v>
      </c>
      <c r="C45">
        <v>3</v>
      </c>
      <c r="D45">
        <v>192</v>
      </c>
      <c r="E45">
        <v>1</v>
      </c>
      <c r="F45" t="s">
        <v>25</v>
      </c>
      <c r="G45" t="s">
        <v>27</v>
      </c>
      <c r="H45">
        <v>2019</v>
      </c>
      <c r="I45">
        <v>2</v>
      </c>
      <c r="J45">
        <v>6501</v>
      </c>
      <c r="K45" t="s">
        <v>321</v>
      </c>
      <c r="L45">
        <v>10.277543857582842</v>
      </c>
      <c r="M45" t="s">
        <v>145</v>
      </c>
    </row>
    <row r="46" spans="1:13" x14ac:dyDescent="0.25">
      <c r="A46">
        <v>3</v>
      </c>
      <c r="B46">
        <v>31</v>
      </c>
      <c r="C46">
        <v>3</v>
      </c>
      <c r="D46">
        <v>201</v>
      </c>
      <c r="E46">
        <v>1</v>
      </c>
      <c r="F46" t="s">
        <v>25</v>
      </c>
      <c r="G46" t="s">
        <v>27</v>
      </c>
      <c r="H46">
        <v>2020</v>
      </c>
      <c r="I46">
        <v>1</v>
      </c>
      <c r="J46">
        <v>6405</v>
      </c>
      <c r="K46" t="s">
        <v>318</v>
      </c>
      <c r="L46">
        <v>2.9882904846335694</v>
      </c>
      <c r="M46" t="s">
        <v>145</v>
      </c>
    </row>
    <row r="47" spans="1:13" x14ac:dyDescent="0.25">
      <c r="A47">
        <v>3</v>
      </c>
      <c r="B47">
        <v>31</v>
      </c>
      <c r="C47">
        <v>3</v>
      </c>
      <c r="D47">
        <v>201</v>
      </c>
      <c r="E47">
        <v>1</v>
      </c>
      <c r="F47" t="s">
        <v>25</v>
      </c>
      <c r="G47" t="s">
        <v>27</v>
      </c>
      <c r="H47">
        <v>2020</v>
      </c>
      <c r="I47">
        <v>1</v>
      </c>
      <c r="J47">
        <v>6405</v>
      </c>
      <c r="K47" t="s">
        <v>319</v>
      </c>
      <c r="L47">
        <v>26.257244768543789</v>
      </c>
      <c r="M47" t="s">
        <v>145</v>
      </c>
    </row>
    <row r="48" spans="1:13" x14ac:dyDescent="0.25">
      <c r="A48">
        <v>3</v>
      </c>
      <c r="B48">
        <v>31</v>
      </c>
      <c r="C48">
        <v>3</v>
      </c>
      <c r="D48">
        <v>201</v>
      </c>
      <c r="E48">
        <v>1</v>
      </c>
      <c r="F48" t="s">
        <v>25</v>
      </c>
      <c r="G48" t="s">
        <v>27</v>
      </c>
      <c r="H48">
        <v>2020</v>
      </c>
      <c r="I48">
        <v>1</v>
      </c>
      <c r="J48">
        <v>6405</v>
      </c>
      <c r="K48" t="s">
        <v>320</v>
      </c>
      <c r="L48">
        <v>0</v>
      </c>
      <c r="M48" t="s">
        <v>145</v>
      </c>
    </row>
    <row r="49" spans="1:13" x14ac:dyDescent="0.25">
      <c r="A49">
        <v>3</v>
      </c>
      <c r="B49">
        <v>31</v>
      </c>
      <c r="C49">
        <v>3</v>
      </c>
      <c r="D49">
        <v>201</v>
      </c>
      <c r="E49">
        <v>1</v>
      </c>
      <c r="F49" t="s">
        <v>25</v>
      </c>
      <c r="G49" t="s">
        <v>27</v>
      </c>
      <c r="H49">
        <v>2020</v>
      </c>
      <c r="I49">
        <v>1</v>
      </c>
      <c r="J49">
        <v>6405</v>
      </c>
      <c r="K49" t="s">
        <v>321</v>
      </c>
      <c r="L49">
        <v>10.635942028985507</v>
      </c>
      <c r="M49" t="s">
        <v>145</v>
      </c>
    </row>
    <row r="50" spans="1:13" x14ac:dyDescent="0.25">
      <c r="A50">
        <v>3</v>
      </c>
      <c r="B50">
        <v>31</v>
      </c>
      <c r="C50">
        <v>3</v>
      </c>
      <c r="D50">
        <v>202</v>
      </c>
      <c r="E50">
        <v>1</v>
      </c>
      <c r="F50" t="s">
        <v>25</v>
      </c>
      <c r="G50" t="s">
        <v>27</v>
      </c>
      <c r="H50">
        <v>2020</v>
      </c>
      <c r="I50">
        <v>2</v>
      </c>
      <c r="J50">
        <v>6407</v>
      </c>
      <c r="K50" t="s">
        <v>318</v>
      </c>
      <c r="L50">
        <v>2.298242520425557</v>
      </c>
      <c r="M50" t="s">
        <v>145</v>
      </c>
    </row>
    <row r="51" spans="1:13" x14ac:dyDescent="0.25">
      <c r="A51">
        <v>3</v>
      </c>
      <c r="B51">
        <v>31</v>
      </c>
      <c r="C51">
        <v>3</v>
      </c>
      <c r="D51">
        <v>202</v>
      </c>
      <c r="E51">
        <v>1</v>
      </c>
      <c r="F51" t="s">
        <v>25</v>
      </c>
      <c r="G51" t="s">
        <v>27</v>
      </c>
      <c r="H51">
        <v>2020</v>
      </c>
      <c r="I51">
        <v>2</v>
      </c>
      <c r="J51">
        <v>6407</v>
      </c>
      <c r="K51" t="s">
        <v>319</v>
      </c>
      <c r="L51">
        <v>23.972886804657541</v>
      </c>
      <c r="M51" t="s">
        <v>145</v>
      </c>
    </row>
    <row r="52" spans="1:13" x14ac:dyDescent="0.25">
      <c r="A52">
        <v>3</v>
      </c>
      <c r="B52">
        <v>31</v>
      </c>
      <c r="C52">
        <v>3</v>
      </c>
      <c r="D52">
        <v>202</v>
      </c>
      <c r="E52">
        <v>1</v>
      </c>
      <c r="F52" t="s">
        <v>25</v>
      </c>
      <c r="G52" t="s">
        <v>27</v>
      </c>
      <c r="H52">
        <v>2020</v>
      </c>
      <c r="I52">
        <v>2</v>
      </c>
      <c r="J52">
        <v>6407</v>
      </c>
      <c r="K52" t="s">
        <v>320</v>
      </c>
      <c r="L52">
        <v>0</v>
      </c>
      <c r="M52" t="s">
        <v>145</v>
      </c>
    </row>
    <row r="53" spans="1:13" x14ac:dyDescent="0.25">
      <c r="A53">
        <v>3</v>
      </c>
      <c r="B53">
        <v>31</v>
      </c>
      <c r="C53">
        <v>3</v>
      </c>
      <c r="D53">
        <v>202</v>
      </c>
      <c r="E53">
        <v>1</v>
      </c>
      <c r="F53" t="s">
        <v>25</v>
      </c>
      <c r="G53" t="s">
        <v>27</v>
      </c>
      <c r="H53">
        <v>2020</v>
      </c>
      <c r="I53">
        <v>2</v>
      </c>
      <c r="J53">
        <v>6407</v>
      </c>
      <c r="K53" t="s">
        <v>321</v>
      </c>
      <c r="L53">
        <v>9.3410999124536183</v>
      </c>
      <c r="M53" t="s">
        <v>145</v>
      </c>
    </row>
    <row r="54" spans="1:13" x14ac:dyDescent="0.25">
      <c r="A54">
        <v>3</v>
      </c>
      <c r="B54">
        <v>31</v>
      </c>
      <c r="C54">
        <v>3</v>
      </c>
      <c r="D54">
        <v>211</v>
      </c>
      <c r="E54">
        <v>1</v>
      </c>
      <c r="F54" t="s">
        <v>25</v>
      </c>
      <c r="G54" t="s">
        <v>27</v>
      </c>
      <c r="H54">
        <v>2021</v>
      </c>
      <c r="I54">
        <v>1</v>
      </c>
      <c r="J54">
        <v>6425</v>
      </c>
      <c r="K54" t="s">
        <v>318</v>
      </c>
      <c r="L54">
        <v>2.1537402688772311</v>
      </c>
      <c r="M54" t="s">
        <v>145</v>
      </c>
    </row>
    <row r="55" spans="1:13" x14ac:dyDescent="0.25">
      <c r="A55">
        <v>3</v>
      </c>
      <c r="B55">
        <v>31</v>
      </c>
      <c r="C55">
        <v>3</v>
      </c>
      <c r="D55">
        <v>211</v>
      </c>
      <c r="E55">
        <v>1</v>
      </c>
      <c r="F55" t="s">
        <v>25</v>
      </c>
      <c r="G55" t="s">
        <v>27</v>
      </c>
      <c r="H55">
        <v>2021</v>
      </c>
      <c r="I55">
        <v>1</v>
      </c>
      <c r="J55">
        <v>6425</v>
      </c>
      <c r="K55" t="s">
        <v>319</v>
      </c>
      <c r="L55">
        <v>23.836889783136961</v>
      </c>
      <c r="M55" t="s">
        <v>145</v>
      </c>
    </row>
    <row r="56" spans="1:13" x14ac:dyDescent="0.25">
      <c r="A56">
        <v>3</v>
      </c>
      <c r="B56">
        <v>31</v>
      </c>
      <c r="C56">
        <v>3</v>
      </c>
      <c r="D56">
        <v>211</v>
      </c>
      <c r="E56">
        <v>1</v>
      </c>
      <c r="F56" t="s">
        <v>25</v>
      </c>
      <c r="G56" t="s">
        <v>27</v>
      </c>
      <c r="H56">
        <v>2021</v>
      </c>
      <c r="I56">
        <v>1</v>
      </c>
      <c r="J56">
        <v>6425</v>
      </c>
      <c r="K56" t="s">
        <v>320</v>
      </c>
      <c r="L56">
        <v>0</v>
      </c>
      <c r="M56" t="s">
        <v>145</v>
      </c>
    </row>
    <row r="57" spans="1:13" x14ac:dyDescent="0.25">
      <c r="A57">
        <v>3</v>
      </c>
      <c r="B57">
        <v>31</v>
      </c>
      <c r="C57">
        <v>3</v>
      </c>
      <c r="D57">
        <v>211</v>
      </c>
      <c r="E57">
        <v>1</v>
      </c>
      <c r="F57" t="s">
        <v>25</v>
      </c>
      <c r="G57" t="s">
        <v>27</v>
      </c>
      <c r="H57">
        <v>2021</v>
      </c>
      <c r="I57">
        <v>1</v>
      </c>
      <c r="J57">
        <v>6425</v>
      </c>
      <c r="K57" t="s">
        <v>321</v>
      </c>
      <c r="L57">
        <v>9.052877126053092</v>
      </c>
      <c r="M57" t="s">
        <v>145</v>
      </c>
    </row>
    <row r="58" spans="1:13" x14ac:dyDescent="0.25">
      <c r="A58">
        <v>3</v>
      </c>
      <c r="B58">
        <v>31</v>
      </c>
      <c r="C58">
        <v>3</v>
      </c>
      <c r="D58">
        <v>212</v>
      </c>
      <c r="E58">
        <v>1</v>
      </c>
      <c r="F58" t="s">
        <v>25</v>
      </c>
      <c r="G58" t="s">
        <v>27</v>
      </c>
      <c r="H58">
        <v>2021</v>
      </c>
      <c r="I58">
        <v>2</v>
      </c>
      <c r="J58">
        <v>6476</v>
      </c>
      <c r="K58" t="s">
        <v>318</v>
      </c>
      <c r="L58">
        <v>1.2443576234188174</v>
      </c>
      <c r="M58" t="s">
        <v>145</v>
      </c>
    </row>
    <row r="59" spans="1:13" x14ac:dyDescent="0.25">
      <c r="A59">
        <v>3</v>
      </c>
      <c r="B59">
        <v>31</v>
      </c>
      <c r="C59">
        <v>3</v>
      </c>
      <c r="D59">
        <v>212</v>
      </c>
      <c r="E59">
        <v>1</v>
      </c>
      <c r="F59" t="s">
        <v>25</v>
      </c>
      <c r="G59" t="s">
        <v>27</v>
      </c>
      <c r="H59">
        <v>2021</v>
      </c>
      <c r="I59">
        <v>2</v>
      </c>
      <c r="J59">
        <v>6476</v>
      </c>
      <c r="K59" t="s">
        <v>319</v>
      </c>
      <c r="L59">
        <v>20.449122833555581</v>
      </c>
      <c r="M59" t="s">
        <v>145</v>
      </c>
    </row>
    <row r="60" spans="1:13" x14ac:dyDescent="0.25">
      <c r="A60">
        <v>3</v>
      </c>
      <c r="B60">
        <v>31</v>
      </c>
      <c r="C60">
        <v>3</v>
      </c>
      <c r="D60">
        <v>212</v>
      </c>
      <c r="E60">
        <v>1</v>
      </c>
      <c r="F60" t="s">
        <v>25</v>
      </c>
      <c r="G60" t="s">
        <v>27</v>
      </c>
      <c r="H60">
        <v>2021</v>
      </c>
      <c r="I60">
        <v>2</v>
      </c>
      <c r="J60">
        <v>6476</v>
      </c>
      <c r="K60" t="s">
        <v>320</v>
      </c>
      <c r="L60">
        <v>0</v>
      </c>
      <c r="M60" t="s">
        <v>145</v>
      </c>
    </row>
    <row r="61" spans="1:13" x14ac:dyDescent="0.25">
      <c r="A61">
        <v>3</v>
      </c>
      <c r="B61">
        <v>31</v>
      </c>
      <c r="C61">
        <v>3</v>
      </c>
      <c r="D61">
        <v>212</v>
      </c>
      <c r="E61">
        <v>1</v>
      </c>
      <c r="F61" t="s">
        <v>25</v>
      </c>
      <c r="G61" t="s">
        <v>27</v>
      </c>
      <c r="H61">
        <v>2021</v>
      </c>
      <c r="I61">
        <v>2</v>
      </c>
      <c r="J61">
        <v>6476</v>
      </c>
      <c r="K61" t="s">
        <v>321</v>
      </c>
      <c r="L61">
        <v>7.2043992179341689</v>
      </c>
      <c r="M61" t="s">
        <v>145</v>
      </c>
    </row>
    <row r="62" spans="1:13" x14ac:dyDescent="0.25">
      <c r="A62">
        <v>3</v>
      </c>
      <c r="B62">
        <v>31</v>
      </c>
      <c r="C62">
        <v>3</v>
      </c>
      <c r="D62">
        <v>221</v>
      </c>
      <c r="E62">
        <v>1</v>
      </c>
      <c r="F62" t="s">
        <v>25</v>
      </c>
      <c r="G62" t="s">
        <v>27</v>
      </c>
      <c r="H62">
        <v>2022</v>
      </c>
      <c r="I62">
        <v>1</v>
      </c>
      <c r="J62">
        <v>6240</v>
      </c>
      <c r="K62" t="s">
        <v>318</v>
      </c>
      <c r="L62">
        <v>1.065469269195539</v>
      </c>
      <c r="M62" t="s">
        <v>145</v>
      </c>
    </row>
    <row r="63" spans="1:13" x14ac:dyDescent="0.25">
      <c r="A63">
        <v>3</v>
      </c>
      <c r="B63">
        <v>31</v>
      </c>
      <c r="C63">
        <v>3</v>
      </c>
      <c r="D63">
        <v>221</v>
      </c>
      <c r="E63">
        <v>1</v>
      </c>
      <c r="F63" t="s">
        <v>25</v>
      </c>
      <c r="G63" t="s">
        <v>27</v>
      </c>
      <c r="H63">
        <v>2022</v>
      </c>
      <c r="I63">
        <v>1</v>
      </c>
      <c r="J63">
        <v>6240</v>
      </c>
      <c r="K63" t="s">
        <v>319</v>
      </c>
      <c r="L63">
        <v>19.549682306552874</v>
      </c>
      <c r="M63" t="s">
        <v>145</v>
      </c>
    </row>
    <row r="64" spans="1:13" x14ac:dyDescent="0.25">
      <c r="A64">
        <v>3</v>
      </c>
      <c r="B64">
        <v>31</v>
      </c>
      <c r="C64">
        <v>3</v>
      </c>
      <c r="D64">
        <v>221</v>
      </c>
      <c r="E64">
        <v>1</v>
      </c>
      <c r="F64" t="s">
        <v>25</v>
      </c>
      <c r="G64" t="s">
        <v>27</v>
      </c>
      <c r="H64">
        <v>2022</v>
      </c>
      <c r="I64">
        <v>1</v>
      </c>
      <c r="J64">
        <v>6240</v>
      </c>
      <c r="K64" t="s">
        <v>320</v>
      </c>
      <c r="L64">
        <v>0</v>
      </c>
      <c r="M64" t="s">
        <v>145</v>
      </c>
    </row>
    <row r="65" spans="1:13" x14ac:dyDescent="0.25">
      <c r="A65">
        <v>3</v>
      </c>
      <c r="B65">
        <v>31</v>
      </c>
      <c r="C65">
        <v>3</v>
      </c>
      <c r="D65">
        <v>221</v>
      </c>
      <c r="E65">
        <v>1</v>
      </c>
      <c r="F65" t="s">
        <v>25</v>
      </c>
      <c r="G65" t="s">
        <v>27</v>
      </c>
      <c r="H65">
        <v>2022</v>
      </c>
      <c r="I65">
        <v>1</v>
      </c>
      <c r="J65">
        <v>6240</v>
      </c>
      <c r="K65" t="s">
        <v>321</v>
      </c>
      <c r="L65">
        <v>6.957179289308991</v>
      </c>
      <c r="M65" t="s">
        <v>145</v>
      </c>
    </row>
    <row r="66" spans="1:13" x14ac:dyDescent="0.25">
      <c r="A66">
        <v>3</v>
      </c>
      <c r="B66">
        <v>31</v>
      </c>
      <c r="C66">
        <v>3</v>
      </c>
      <c r="D66">
        <v>222</v>
      </c>
      <c r="E66">
        <v>1</v>
      </c>
      <c r="F66" t="s">
        <v>25</v>
      </c>
      <c r="G66" t="s">
        <v>27</v>
      </c>
      <c r="H66">
        <v>2022</v>
      </c>
      <c r="I66">
        <v>2</v>
      </c>
      <c r="J66">
        <v>6039</v>
      </c>
      <c r="K66" t="s">
        <v>318</v>
      </c>
      <c r="L66">
        <v>1.0997476424491965</v>
      </c>
      <c r="M66" t="s">
        <v>145</v>
      </c>
    </row>
    <row r="67" spans="1:13" x14ac:dyDescent="0.25">
      <c r="A67">
        <v>3</v>
      </c>
      <c r="B67">
        <v>31</v>
      </c>
      <c r="C67">
        <v>3</v>
      </c>
      <c r="D67">
        <v>222</v>
      </c>
      <c r="E67">
        <v>1</v>
      </c>
      <c r="F67" t="s">
        <v>25</v>
      </c>
      <c r="G67" t="s">
        <v>27</v>
      </c>
      <c r="H67">
        <v>2022</v>
      </c>
      <c r="I67">
        <v>2</v>
      </c>
      <c r="J67">
        <v>6039</v>
      </c>
      <c r="K67" t="s">
        <v>319</v>
      </c>
      <c r="L67">
        <v>19.579501260394235</v>
      </c>
      <c r="M67" t="s">
        <v>145</v>
      </c>
    </row>
    <row r="68" spans="1:13" x14ac:dyDescent="0.25">
      <c r="A68">
        <v>3</v>
      </c>
      <c r="B68">
        <v>31</v>
      </c>
      <c r="C68">
        <v>3</v>
      </c>
      <c r="D68">
        <v>222</v>
      </c>
      <c r="E68">
        <v>1</v>
      </c>
      <c r="F68" t="s">
        <v>25</v>
      </c>
      <c r="G68" t="s">
        <v>27</v>
      </c>
      <c r="H68">
        <v>2022</v>
      </c>
      <c r="I68">
        <v>2</v>
      </c>
      <c r="J68">
        <v>6039</v>
      </c>
      <c r="K68" t="s">
        <v>320</v>
      </c>
      <c r="L68">
        <v>0</v>
      </c>
      <c r="M68" t="s">
        <v>145</v>
      </c>
    </row>
    <row r="69" spans="1:13" x14ac:dyDescent="0.25">
      <c r="A69">
        <v>3</v>
      </c>
      <c r="B69">
        <v>31</v>
      </c>
      <c r="C69">
        <v>3</v>
      </c>
      <c r="D69">
        <v>222</v>
      </c>
      <c r="E69">
        <v>1</v>
      </c>
      <c r="F69" t="s">
        <v>25</v>
      </c>
      <c r="G69" t="s">
        <v>27</v>
      </c>
      <c r="H69">
        <v>2022</v>
      </c>
      <c r="I69">
        <v>2</v>
      </c>
      <c r="J69">
        <v>6039</v>
      </c>
      <c r="K69" t="s">
        <v>321</v>
      </c>
      <c r="L69">
        <v>7.0893404177065804</v>
      </c>
      <c r="M69" t="s">
        <v>145</v>
      </c>
    </row>
    <row r="70" spans="1:13" x14ac:dyDescent="0.25">
      <c r="A70">
        <v>3</v>
      </c>
      <c r="B70">
        <v>31</v>
      </c>
      <c r="C70">
        <v>3</v>
      </c>
      <c r="D70">
        <v>231</v>
      </c>
      <c r="E70">
        <v>1</v>
      </c>
      <c r="F70" t="s">
        <v>25</v>
      </c>
      <c r="G70" t="s">
        <v>27</v>
      </c>
      <c r="H70">
        <v>2023</v>
      </c>
      <c r="I70">
        <v>1</v>
      </c>
      <c r="J70">
        <v>5694</v>
      </c>
      <c r="K70" t="s">
        <v>318</v>
      </c>
      <c r="L70">
        <v>0.68440432577780985</v>
      </c>
      <c r="M70" t="s">
        <v>145</v>
      </c>
    </row>
    <row r="71" spans="1:13" x14ac:dyDescent="0.25">
      <c r="A71">
        <v>3</v>
      </c>
      <c r="B71">
        <v>31</v>
      </c>
      <c r="C71">
        <v>3</v>
      </c>
      <c r="D71">
        <v>231</v>
      </c>
      <c r="E71">
        <v>1</v>
      </c>
      <c r="F71" t="s">
        <v>25</v>
      </c>
      <c r="G71" t="s">
        <v>27</v>
      </c>
      <c r="H71">
        <v>2023</v>
      </c>
      <c r="I71">
        <v>1</v>
      </c>
      <c r="J71">
        <v>5694</v>
      </c>
      <c r="K71" t="s">
        <v>319</v>
      </c>
      <c r="L71">
        <v>19.442534488819188</v>
      </c>
      <c r="M71" t="s">
        <v>145</v>
      </c>
    </row>
    <row r="72" spans="1:13" x14ac:dyDescent="0.25">
      <c r="A72">
        <v>3</v>
      </c>
      <c r="B72">
        <v>31</v>
      </c>
      <c r="C72">
        <v>3</v>
      </c>
      <c r="D72">
        <v>231</v>
      </c>
      <c r="E72">
        <v>1</v>
      </c>
      <c r="F72" t="s">
        <v>25</v>
      </c>
      <c r="G72" t="s">
        <v>27</v>
      </c>
      <c r="H72">
        <v>2023</v>
      </c>
      <c r="I72">
        <v>1</v>
      </c>
      <c r="J72">
        <v>5694</v>
      </c>
      <c r="K72" t="s">
        <v>320</v>
      </c>
      <c r="L72">
        <v>0</v>
      </c>
      <c r="M72" t="s">
        <v>145</v>
      </c>
    </row>
    <row r="73" spans="1:13" x14ac:dyDescent="0.25">
      <c r="A73">
        <v>3</v>
      </c>
      <c r="B73">
        <v>31</v>
      </c>
      <c r="C73">
        <v>3</v>
      </c>
      <c r="D73">
        <v>231</v>
      </c>
      <c r="E73">
        <v>1</v>
      </c>
      <c r="F73" t="s">
        <v>25</v>
      </c>
      <c r="G73" t="s">
        <v>27</v>
      </c>
      <c r="H73">
        <v>2023</v>
      </c>
      <c r="I73">
        <v>1</v>
      </c>
      <c r="J73">
        <v>5694</v>
      </c>
      <c r="K73" t="s">
        <v>321</v>
      </c>
      <c r="L73">
        <v>6.6766454271734839</v>
      </c>
      <c r="M73" t="s">
        <v>145</v>
      </c>
    </row>
    <row r="74" spans="1:13" x14ac:dyDescent="0.25">
      <c r="A74">
        <v>3</v>
      </c>
      <c r="B74">
        <v>31</v>
      </c>
      <c r="C74">
        <v>3</v>
      </c>
      <c r="D74">
        <v>232</v>
      </c>
      <c r="E74">
        <v>1</v>
      </c>
      <c r="F74" t="s">
        <v>25</v>
      </c>
      <c r="G74" t="s">
        <v>27</v>
      </c>
      <c r="H74">
        <v>2023</v>
      </c>
      <c r="I74">
        <v>2</v>
      </c>
      <c r="J74">
        <v>5595</v>
      </c>
      <c r="K74" t="s">
        <v>318</v>
      </c>
      <c r="L74">
        <v>1.3833451801629395</v>
      </c>
      <c r="M74" t="s">
        <v>145</v>
      </c>
    </row>
    <row r="75" spans="1:13" x14ac:dyDescent="0.25">
      <c r="A75">
        <v>3</v>
      </c>
      <c r="B75">
        <v>31</v>
      </c>
      <c r="C75">
        <v>3</v>
      </c>
      <c r="D75">
        <v>232</v>
      </c>
      <c r="E75">
        <v>1</v>
      </c>
      <c r="F75" t="s">
        <v>25</v>
      </c>
      <c r="G75" t="s">
        <v>27</v>
      </c>
      <c r="H75">
        <v>2023</v>
      </c>
      <c r="I75">
        <v>2</v>
      </c>
      <c r="J75">
        <v>5595</v>
      </c>
      <c r="K75" t="s">
        <v>319</v>
      </c>
      <c r="L75">
        <v>22.871224850631364</v>
      </c>
      <c r="M75" t="s">
        <v>145</v>
      </c>
    </row>
    <row r="76" spans="1:13" x14ac:dyDescent="0.25">
      <c r="A76">
        <v>3</v>
      </c>
      <c r="B76">
        <v>31</v>
      </c>
      <c r="C76">
        <v>3</v>
      </c>
      <c r="D76">
        <v>232</v>
      </c>
      <c r="E76">
        <v>1</v>
      </c>
      <c r="F76" t="s">
        <v>25</v>
      </c>
      <c r="G76" t="s">
        <v>27</v>
      </c>
      <c r="H76">
        <v>2023</v>
      </c>
      <c r="I76">
        <v>2</v>
      </c>
      <c r="J76">
        <v>5595</v>
      </c>
      <c r="K76" t="s">
        <v>320</v>
      </c>
      <c r="L76">
        <v>0</v>
      </c>
      <c r="M76" t="s">
        <v>145</v>
      </c>
    </row>
    <row r="77" spans="1:13" x14ac:dyDescent="0.25">
      <c r="A77">
        <v>3</v>
      </c>
      <c r="B77">
        <v>31</v>
      </c>
      <c r="C77">
        <v>3</v>
      </c>
      <c r="D77">
        <v>232</v>
      </c>
      <c r="E77">
        <v>1</v>
      </c>
      <c r="F77" t="s">
        <v>25</v>
      </c>
      <c r="G77" t="s">
        <v>27</v>
      </c>
      <c r="H77">
        <v>2023</v>
      </c>
      <c r="I77">
        <v>2</v>
      </c>
      <c r="J77">
        <v>5595</v>
      </c>
      <c r="K77" t="s">
        <v>321</v>
      </c>
      <c r="L77">
        <v>8.2388897412925104</v>
      </c>
      <c r="M77" t="s">
        <v>145</v>
      </c>
    </row>
    <row r="78" spans="1:13" x14ac:dyDescent="0.25">
      <c r="A78">
        <v>3</v>
      </c>
      <c r="B78">
        <v>31</v>
      </c>
      <c r="C78">
        <v>3</v>
      </c>
      <c r="D78">
        <v>241</v>
      </c>
      <c r="E78">
        <v>1</v>
      </c>
      <c r="F78" t="s">
        <v>25</v>
      </c>
      <c r="G78" t="s">
        <v>27</v>
      </c>
      <c r="H78">
        <v>2024</v>
      </c>
      <c r="I78">
        <v>1</v>
      </c>
      <c r="J78">
        <v>5433</v>
      </c>
      <c r="K78" t="s">
        <v>318</v>
      </c>
      <c r="L78">
        <v>1.8459448823895299</v>
      </c>
      <c r="M78" t="s">
        <v>145</v>
      </c>
    </row>
    <row r="79" spans="1:13" x14ac:dyDescent="0.25">
      <c r="A79">
        <v>3</v>
      </c>
      <c r="B79">
        <v>31</v>
      </c>
      <c r="C79">
        <v>3</v>
      </c>
      <c r="D79">
        <v>241</v>
      </c>
      <c r="E79">
        <v>1</v>
      </c>
      <c r="F79" t="s">
        <v>25</v>
      </c>
      <c r="G79" t="s">
        <v>27</v>
      </c>
      <c r="H79">
        <v>2024</v>
      </c>
      <c r="I79">
        <v>1</v>
      </c>
      <c r="J79">
        <v>5433</v>
      </c>
      <c r="K79" t="s">
        <v>319</v>
      </c>
      <c r="L79">
        <v>24.179914288664008</v>
      </c>
      <c r="M79" t="s">
        <v>145</v>
      </c>
    </row>
    <row r="80" spans="1:13" x14ac:dyDescent="0.25">
      <c r="A80">
        <v>3</v>
      </c>
      <c r="B80">
        <v>31</v>
      </c>
      <c r="C80">
        <v>3</v>
      </c>
      <c r="D80">
        <v>241</v>
      </c>
      <c r="E80">
        <v>1</v>
      </c>
      <c r="F80" t="s">
        <v>25</v>
      </c>
      <c r="G80" t="s">
        <v>27</v>
      </c>
      <c r="H80">
        <v>2024</v>
      </c>
      <c r="I80">
        <v>1</v>
      </c>
      <c r="J80">
        <v>5433</v>
      </c>
      <c r="K80" t="s">
        <v>320</v>
      </c>
      <c r="L80">
        <v>0</v>
      </c>
      <c r="M80" t="s">
        <v>145</v>
      </c>
    </row>
    <row r="81" spans="1:13" x14ac:dyDescent="0.25">
      <c r="A81">
        <v>3</v>
      </c>
      <c r="B81">
        <v>31</v>
      </c>
      <c r="C81">
        <v>3</v>
      </c>
      <c r="D81">
        <v>241</v>
      </c>
      <c r="E81">
        <v>1</v>
      </c>
      <c r="F81" t="s">
        <v>25</v>
      </c>
      <c r="G81" t="s">
        <v>27</v>
      </c>
      <c r="H81">
        <v>2024</v>
      </c>
      <c r="I81">
        <v>1</v>
      </c>
      <c r="J81">
        <v>5433</v>
      </c>
      <c r="K81" t="s">
        <v>321</v>
      </c>
      <c r="L81">
        <v>8.8151480394925681</v>
      </c>
      <c r="M81" t="s">
        <v>145</v>
      </c>
    </row>
    <row r="82" spans="1:13" x14ac:dyDescent="0.25">
      <c r="A82">
        <v>3</v>
      </c>
      <c r="B82">
        <v>31</v>
      </c>
      <c r="C82">
        <v>3</v>
      </c>
      <c r="D82">
        <v>242</v>
      </c>
      <c r="E82">
        <v>1</v>
      </c>
      <c r="F82" t="s">
        <v>25</v>
      </c>
      <c r="G82" t="s">
        <v>27</v>
      </c>
      <c r="H82">
        <v>2024</v>
      </c>
      <c r="I82">
        <v>2</v>
      </c>
      <c r="J82">
        <v>5309</v>
      </c>
      <c r="K82" t="s">
        <v>318</v>
      </c>
      <c r="L82">
        <v>1.8437551145833682</v>
      </c>
      <c r="M82" t="s">
        <v>145</v>
      </c>
    </row>
    <row r="83" spans="1:13" x14ac:dyDescent="0.25">
      <c r="A83">
        <v>3</v>
      </c>
      <c r="B83">
        <v>31</v>
      </c>
      <c r="C83">
        <v>3</v>
      </c>
      <c r="D83">
        <v>242</v>
      </c>
      <c r="E83">
        <v>1</v>
      </c>
      <c r="F83" t="s">
        <v>25</v>
      </c>
      <c r="G83" t="s">
        <v>27</v>
      </c>
      <c r="H83">
        <v>2024</v>
      </c>
      <c r="I83">
        <v>2</v>
      </c>
      <c r="J83">
        <v>5309</v>
      </c>
      <c r="K83" t="s">
        <v>319</v>
      </c>
      <c r="L83">
        <v>25.06474246436677</v>
      </c>
      <c r="M83" t="s">
        <v>145</v>
      </c>
    </row>
    <row r="84" spans="1:13" x14ac:dyDescent="0.25">
      <c r="A84">
        <v>3</v>
      </c>
      <c r="B84">
        <v>31</v>
      </c>
      <c r="C84">
        <v>3</v>
      </c>
      <c r="D84">
        <v>242</v>
      </c>
      <c r="E84">
        <v>1</v>
      </c>
      <c r="F84" t="s">
        <v>25</v>
      </c>
      <c r="G84" t="s">
        <v>27</v>
      </c>
      <c r="H84">
        <v>2024</v>
      </c>
      <c r="I84">
        <v>2</v>
      </c>
      <c r="J84">
        <v>5309</v>
      </c>
      <c r="K84" t="s">
        <v>320</v>
      </c>
      <c r="L84">
        <v>0</v>
      </c>
      <c r="M84" t="s">
        <v>145</v>
      </c>
    </row>
    <row r="85" spans="1:13" x14ac:dyDescent="0.25">
      <c r="A85">
        <v>3</v>
      </c>
      <c r="B85">
        <v>31</v>
      </c>
      <c r="C85">
        <v>3</v>
      </c>
      <c r="D85">
        <v>242</v>
      </c>
      <c r="E85">
        <v>1</v>
      </c>
      <c r="F85" t="s">
        <v>25</v>
      </c>
      <c r="G85" t="s">
        <v>27</v>
      </c>
      <c r="H85">
        <v>2024</v>
      </c>
      <c r="I85">
        <v>2</v>
      </c>
      <c r="J85">
        <v>5309</v>
      </c>
      <c r="K85" t="s">
        <v>321</v>
      </c>
      <c r="L85">
        <v>9.4882913725778408</v>
      </c>
      <c r="M85" t="s">
        <v>145</v>
      </c>
    </row>
    <row r="86" spans="1:13" x14ac:dyDescent="0.25">
      <c r="A86">
        <v>3</v>
      </c>
      <c r="B86">
        <v>32</v>
      </c>
      <c r="C86">
        <v>4</v>
      </c>
      <c r="D86">
        <v>142</v>
      </c>
      <c r="E86">
        <v>1</v>
      </c>
      <c r="F86" t="s">
        <v>25</v>
      </c>
      <c r="G86" t="s">
        <v>28</v>
      </c>
      <c r="H86">
        <v>2014</v>
      </c>
      <c r="I86">
        <v>2</v>
      </c>
      <c r="J86">
        <v>18138</v>
      </c>
      <c r="K86" t="s">
        <v>318</v>
      </c>
      <c r="L86">
        <v>2.1713462284423382</v>
      </c>
      <c r="M86" t="s">
        <v>145</v>
      </c>
    </row>
    <row r="87" spans="1:13" x14ac:dyDescent="0.25">
      <c r="A87">
        <v>3</v>
      </c>
      <c r="B87">
        <v>32</v>
      </c>
      <c r="C87">
        <v>4</v>
      </c>
      <c r="D87">
        <v>142</v>
      </c>
      <c r="E87">
        <v>1</v>
      </c>
      <c r="F87" t="s">
        <v>25</v>
      </c>
      <c r="G87" t="s">
        <v>28</v>
      </c>
      <c r="H87">
        <v>2014</v>
      </c>
      <c r="I87">
        <v>2</v>
      </c>
      <c r="J87">
        <v>18138</v>
      </c>
      <c r="K87" t="s">
        <v>319</v>
      </c>
      <c r="L87">
        <v>20.224660298061885</v>
      </c>
      <c r="M87" t="s">
        <v>145</v>
      </c>
    </row>
    <row r="88" spans="1:13" x14ac:dyDescent="0.25">
      <c r="A88">
        <v>3</v>
      </c>
      <c r="B88">
        <v>32</v>
      </c>
      <c r="C88">
        <v>4</v>
      </c>
      <c r="D88">
        <v>142</v>
      </c>
      <c r="E88">
        <v>1</v>
      </c>
      <c r="F88" t="s">
        <v>25</v>
      </c>
      <c r="G88" t="s">
        <v>28</v>
      </c>
      <c r="H88">
        <v>2014</v>
      </c>
      <c r="I88">
        <v>2</v>
      </c>
      <c r="J88">
        <v>18138</v>
      </c>
      <c r="K88" t="s">
        <v>320</v>
      </c>
      <c r="L88">
        <v>0</v>
      </c>
      <c r="M88" t="s">
        <v>145</v>
      </c>
    </row>
    <row r="89" spans="1:13" x14ac:dyDescent="0.25">
      <c r="A89">
        <v>3</v>
      </c>
      <c r="B89">
        <v>32</v>
      </c>
      <c r="C89">
        <v>4</v>
      </c>
      <c r="D89">
        <v>142</v>
      </c>
      <c r="E89">
        <v>1</v>
      </c>
      <c r="F89" t="s">
        <v>25</v>
      </c>
      <c r="G89" t="s">
        <v>28</v>
      </c>
      <c r="H89">
        <v>2014</v>
      </c>
      <c r="I89">
        <v>2</v>
      </c>
      <c r="J89">
        <v>18138</v>
      </c>
      <c r="K89" t="s">
        <v>321</v>
      </c>
      <c r="L89">
        <v>9.8225374158586991</v>
      </c>
      <c r="M89" t="s">
        <v>145</v>
      </c>
    </row>
    <row r="90" spans="1:13" x14ac:dyDescent="0.25">
      <c r="A90">
        <v>3</v>
      </c>
      <c r="B90">
        <v>32</v>
      </c>
      <c r="C90">
        <v>4</v>
      </c>
      <c r="D90">
        <v>151</v>
      </c>
      <c r="E90">
        <v>1</v>
      </c>
      <c r="F90" t="s">
        <v>25</v>
      </c>
      <c r="G90" t="s">
        <v>28</v>
      </c>
      <c r="H90">
        <v>2015</v>
      </c>
      <c r="I90">
        <v>1</v>
      </c>
      <c r="J90">
        <v>18651</v>
      </c>
      <c r="K90" t="s">
        <v>318</v>
      </c>
      <c r="L90">
        <v>1.1853333333333333</v>
      </c>
      <c r="M90" t="s">
        <v>145</v>
      </c>
    </row>
    <row r="91" spans="1:13" x14ac:dyDescent="0.25">
      <c r="A91">
        <v>3</v>
      </c>
      <c r="B91">
        <v>32</v>
      </c>
      <c r="C91">
        <v>4</v>
      </c>
      <c r="D91">
        <v>151</v>
      </c>
      <c r="E91">
        <v>1</v>
      </c>
      <c r="F91" t="s">
        <v>25</v>
      </c>
      <c r="G91" t="s">
        <v>28</v>
      </c>
      <c r="H91">
        <v>2015</v>
      </c>
      <c r="I91">
        <v>1</v>
      </c>
      <c r="J91">
        <v>18651</v>
      </c>
      <c r="K91" t="s">
        <v>319</v>
      </c>
      <c r="L91">
        <v>14.218041424500374</v>
      </c>
      <c r="M91" t="s">
        <v>145</v>
      </c>
    </row>
    <row r="92" spans="1:13" x14ac:dyDescent="0.25">
      <c r="A92">
        <v>3</v>
      </c>
      <c r="B92">
        <v>32</v>
      </c>
      <c r="C92">
        <v>4</v>
      </c>
      <c r="D92">
        <v>151</v>
      </c>
      <c r="E92">
        <v>1</v>
      </c>
      <c r="F92" t="s">
        <v>25</v>
      </c>
      <c r="G92" t="s">
        <v>28</v>
      </c>
      <c r="H92">
        <v>2015</v>
      </c>
      <c r="I92">
        <v>1</v>
      </c>
      <c r="J92">
        <v>18651</v>
      </c>
      <c r="K92" t="s">
        <v>320</v>
      </c>
      <c r="L92">
        <v>0</v>
      </c>
      <c r="M92" t="s">
        <v>145</v>
      </c>
    </row>
    <row r="93" spans="1:13" x14ac:dyDescent="0.25">
      <c r="A93">
        <v>3</v>
      </c>
      <c r="B93">
        <v>32</v>
      </c>
      <c r="C93">
        <v>4</v>
      </c>
      <c r="D93">
        <v>151</v>
      </c>
      <c r="E93">
        <v>1</v>
      </c>
      <c r="F93" t="s">
        <v>25</v>
      </c>
      <c r="G93" t="s">
        <v>28</v>
      </c>
      <c r="H93">
        <v>2015</v>
      </c>
      <c r="I93">
        <v>1</v>
      </c>
      <c r="J93">
        <v>18651</v>
      </c>
      <c r="K93" t="s">
        <v>321</v>
      </c>
      <c r="L93">
        <v>6.6296094123680014</v>
      </c>
      <c r="M93" t="s">
        <v>145</v>
      </c>
    </row>
    <row r="94" spans="1:13" x14ac:dyDescent="0.25">
      <c r="A94">
        <v>3</v>
      </c>
      <c r="B94">
        <v>32</v>
      </c>
      <c r="C94">
        <v>4</v>
      </c>
      <c r="D94">
        <v>152</v>
      </c>
      <c r="E94">
        <v>1</v>
      </c>
      <c r="F94" t="s">
        <v>25</v>
      </c>
      <c r="G94" t="s">
        <v>28</v>
      </c>
      <c r="H94">
        <v>2015</v>
      </c>
      <c r="I94">
        <v>2</v>
      </c>
      <c r="J94">
        <v>18875</v>
      </c>
      <c r="K94" t="s">
        <v>318</v>
      </c>
      <c r="L94">
        <v>0.76208277136454872</v>
      </c>
      <c r="M94" t="s">
        <v>145</v>
      </c>
    </row>
    <row r="95" spans="1:13" x14ac:dyDescent="0.25">
      <c r="A95">
        <v>3</v>
      </c>
      <c r="B95">
        <v>32</v>
      </c>
      <c r="C95">
        <v>4</v>
      </c>
      <c r="D95">
        <v>152</v>
      </c>
      <c r="E95">
        <v>1</v>
      </c>
      <c r="F95" t="s">
        <v>25</v>
      </c>
      <c r="G95" t="s">
        <v>28</v>
      </c>
      <c r="H95">
        <v>2015</v>
      </c>
      <c r="I95">
        <v>2</v>
      </c>
      <c r="J95">
        <v>18875</v>
      </c>
      <c r="K95" t="s">
        <v>319</v>
      </c>
      <c r="L95">
        <v>10.933505458895166</v>
      </c>
      <c r="M95" t="s">
        <v>145</v>
      </c>
    </row>
    <row r="96" spans="1:13" x14ac:dyDescent="0.25">
      <c r="A96">
        <v>3</v>
      </c>
      <c r="B96">
        <v>32</v>
      </c>
      <c r="C96">
        <v>4</v>
      </c>
      <c r="D96">
        <v>152</v>
      </c>
      <c r="E96">
        <v>1</v>
      </c>
      <c r="F96" t="s">
        <v>25</v>
      </c>
      <c r="G96" t="s">
        <v>28</v>
      </c>
      <c r="H96">
        <v>2015</v>
      </c>
      <c r="I96">
        <v>2</v>
      </c>
      <c r="J96">
        <v>18875</v>
      </c>
      <c r="K96" t="s">
        <v>320</v>
      </c>
      <c r="L96">
        <v>0</v>
      </c>
      <c r="M96" t="s">
        <v>145</v>
      </c>
    </row>
    <row r="97" spans="1:13" x14ac:dyDescent="0.25">
      <c r="A97">
        <v>3</v>
      </c>
      <c r="B97">
        <v>32</v>
      </c>
      <c r="C97">
        <v>4</v>
      </c>
      <c r="D97">
        <v>152</v>
      </c>
      <c r="E97">
        <v>1</v>
      </c>
      <c r="F97" t="s">
        <v>25</v>
      </c>
      <c r="G97" t="s">
        <v>28</v>
      </c>
      <c r="H97">
        <v>2015</v>
      </c>
      <c r="I97">
        <v>2</v>
      </c>
      <c r="J97">
        <v>18875</v>
      </c>
      <c r="K97" t="s">
        <v>321</v>
      </c>
      <c r="L97">
        <v>4.8617326803058116</v>
      </c>
      <c r="M97" t="s">
        <v>145</v>
      </c>
    </row>
    <row r="98" spans="1:13" x14ac:dyDescent="0.25">
      <c r="A98">
        <v>3</v>
      </c>
      <c r="B98">
        <v>32</v>
      </c>
      <c r="C98">
        <v>4</v>
      </c>
      <c r="D98">
        <v>161</v>
      </c>
      <c r="E98">
        <v>1</v>
      </c>
      <c r="F98" t="s">
        <v>25</v>
      </c>
      <c r="G98" t="s">
        <v>28</v>
      </c>
      <c r="H98">
        <v>2016</v>
      </c>
      <c r="I98">
        <v>1</v>
      </c>
      <c r="J98">
        <v>18810</v>
      </c>
      <c r="K98" t="s">
        <v>318</v>
      </c>
      <c r="L98">
        <v>0.5922922992765931</v>
      </c>
      <c r="M98" t="s">
        <v>145</v>
      </c>
    </row>
    <row r="99" spans="1:13" x14ac:dyDescent="0.25">
      <c r="A99">
        <v>3</v>
      </c>
      <c r="B99">
        <v>32</v>
      </c>
      <c r="C99">
        <v>4</v>
      </c>
      <c r="D99">
        <v>161</v>
      </c>
      <c r="E99">
        <v>1</v>
      </c>
      <c r="F99" t="s">
        <v>25</v>
      </c>
      <c r="G99" t="s">
        <v>28</v>
      </c>
      <c r="H99">
        <v>2016</v>
      </c>
      <c r="I99">
        <v>1</v>
      </c>
      <c r="J99">
        <v>18810</v>
      </c>
      <c r="K99" t="s">
        <v>319</v>
      </c>
      <c r="L99">
        <v>9.8793770210728997</v>
      </c>
      <c r="M99" t="s">
        <v>145</v>
      </c>
    </row>
    <row r="100" spans="1:13" x14ac:dyDescent="0.25">
      <c r="A100">
        <v>3</v>
      </c>
      <c r="B100">
        <v>32</v>
      </c>
      <c r="C100">
        <v>4</v>
      </c>
      <c r="D100">
        <v>161</v>
      </c>
      <c r="E100">
        <v>1</v>
      </c>
      <c r="F100" t="s">
        <v>25</v>
      </c>
      <c r="G100" t="s">
        <v>28</v>
      </c>
      <c r="H100">
        <v>2016</v>
      </c>
      <c r="I100">
        <v>1</v>
      </c>
      <c r="J100">
        <v>18810</v>
      </c>
      <c r="K100" t="s">
        <v>320</v>
      </c>
      <c r="L100">
        <v>0</v>
      </c>
      <c r="M100" t="s">
        <v>145</v>
      </c>
    </row>
    <row r="101" spans="1:13" x14ac:dyDescent="0.25">
      <c r="A101">
        <v>3</v>
      </c>
      <c r="B101">
        <v>32</v>
      </c>
      <c r="C101">
        <v>4</v>
      </c>
      <c r="D101">
        <v>161</v>
      </c>
      <c r="E101">
        <v>1</v>
      </c>
      <c r="F101" t="s">
        <v>25</v>
      </c>
      <c r="G101" t="s">
        <v>28</v>
      </c>
      <c r="H101">
        <v>2016</v>
      </c>
      <c r="I101">
        <v>1</v>
      </c>
      <c r="J101">
        <v>18810</v>
      </c>
      <c r="K101" t="s">
        <v>321</v>
      </c>
      <c r="L101">
        <v>4.2396266312592124</v>
      </c>
      <c r="M101" t="s">
        <v>145</v>
      </c>
    </row>
    <row r="102" spans="1:13" x14ac:dyDescent="0.25">
      <c r="A102">
        <v>3</v>
      </c>
      <c r="B102">
        <v>32</v>
      </c>
      <c r="C102">
        <v>4</v>
      </c>
      <c r="D102">
        <v>162</v>
      </c>
      <c r="E102">
        <v>1</v>
      </c>
      <c r="F102" t="s">
        <v>25</v>
      </c>
      <c r="G102" t="s">
        <v>28</v>
      </c>
      <c r="H102">
        <v>2016</v>
      </c>
      <c r="I102">
        <v>2</v>
      </c>
      <c r="J102">
        <v>18973</v>
      </c>
      <c r="K102" t="s">
        <v>318</v>
      </c>
      <c r="L102">
        <v>0.57318346647162233</v>
      </c>
      <c r="M102" t="s">
        <v>145</v>
      </c>
    </row>
    <row r="103" spans="1:13" x14ac:dyDescent="0.25">
      <c r="A103">
        <v>3</v>
      </c>
      <c r="B103">
        <v>32</v>
      </c>
      <c r="C103">
        <v>4</v>
      </c>
      <c r="D103">
        <v>162</v>
      </c>
      <c r="E103">
        <v>1</v>
      </c>
      <c r="F103" t="s">
        <v>25</v>
      </c>
      <c r="G103" t="s">
        <v>28</v>
      </c>
      <c r="H103">
        <v>2016</v>
      </c>
      <c r="I103">
        <v>2</v>
      </c>
      <c r="J103">
        <v>18973</v>
      </c>
      <c r="K103" t="s">
        <v>319</v>
      </c>
      <c r="L103">
        <v>10.057913900725159</v>
      </c>
      <c r="M103" t="s">
        <v>145</v>
      </c>
    </row>
    <row r="104" spans="1:13" x14ac:dyDescent="0.25">
      <c r="A104">
        <v>3</v>
      </c>
      <c r="B104">
        <v>32</v>
      </c>
      <c r="C104">
        <v>4</v>
      </c>
      <c r="D104">
        <v>162</v>
      </c>
      <c r="E104">
        <v>1</v>
      </c>
      <c r="F104" t="s">
        <v>25</v>
      </c>
      <c r="G104" t="s">
        <v>28</v>
      </c>
      <c r="H104">
        <v>2016</v>
      </c>
      <c r="I104">
        <v>2</v>
      </c>
      <c r="J104">
        <v>18973</v>
      </c>
      <c r="K104" t="s">
        <v>320</v>
      </c>
      <c r="L104">
        <v>0</v>
      </c>
      <c r="M104" t="s">
        <v>145</v>
      </c>
    </row>
    <row r="105" spans="1:13" x14ac:dyDescent="0.25">
      <c r="A105">
        <v>3</v>
      </c>
      <c r="B105">
        <v>32</v>
      </c>
      <c r="C105">
        <v>4</v>
      </c>
      <c r="D105">
        <v>162</v>
      </c>
      <c r="E105">
        <v>1</v>
      </c>
      <c r="F105" t="s">
        <v>25</v>
      </c>
      <c r="G105" t="s">
        <v>28</v>
      </c>
      <c r="H105">
        <v>2016</v>
      </c>
      <c r="I105">
        <v>2</v>
      </c>
      <c r="J105">
        <v>18973</v>
      </c>
      <c r="K105" t="s">
        <v>321</v>
      </c>
      <c r="L105">
        <v>4.2146981314833951</v>
      </c>
      <c r="M105" t="s">
        <v>145</v>
      </c>
    </row>
    <row r="106" spans="1:13" x14ac:dyDescent="0.25">
      <c r="A106">
        <v>3</v>
      </c>
      <c r="B106">
        <v>32</v>
      </c>
      <c r="C106">
        <v>4</v>
      </c>
      <c r="D106">
        <v>171</v>
      </c>
      <c r="E106">
        <v>1</v>
      </c>
      <c r="F106" t="s">
        <v>25</v>
      </c>
      <c r="G106" t="s">
        <v>28</v>
      </c>
      <c r="H106">
        <v>2017</v>
      </c>
      <c r="I106">
        <v>1</v>
      </c>
      <c r="J106">
        <v>19116</v>
      </c>
      <c r="K106" t="s">
        <v>318</v>
      </c>
      <c r="L106">
        <v>0.43091556226969074</v>
      </c>
      <c r="M106" t="s">
        <v>145</v>
      </c>
    </row>
    <row r="107" spans="1:13" x14ac:dyDescent="0.25">
      <c r="A107">
        <v>3</v>
      </c>
      <c r="B107">
        <v>32</v>
      </c>
      <c r="C107">
        <v>4</v>
      </c>
      <c r="D107">
        <v>171</v>
      </c>
      <c r="E107">
        <v>1</v>
      </c>
      <c r="F107" t="s">
        <v>25</v>
      </c>
      <c r="G107" t="s">
        <v>28</v>
      </c>
      <c r="H107">
        <v>2017</v>
      </c>
      <c r="I107">
        <v>1</v>
      </c>
      <c r="J107">
        <v>19116</v>
      </c>
      <c r="K107" t="s">
        <v>319</v>
      </c>
      <c r="L107">
        <v>9.2731312270686885</v>
      </c>
      <c r="M107" t="s">
        <v>145</v>
      </c>
    </row>
    <row r="108" spans="1:13" x14ac:dyDescent="0.25">
      <c r="A108">
        <v>3</v>
      </c>
      <c r="B108">
        <v>32</v>
      </c>
      <c r="C108">
        <v>4</v>
      </c>
      <c r="D108">
        <v>171</v>
      </c>
      <c r="E108">
        <v>1</v>
      </c>
      <c r="F108" t="s">
        <v>25</v>
      </c>
      <c r="G108" t="s">
        <v>28</v>
      </c>
      <c r="H108">
        <v>2017</v>
      </c>
      <c r="I108">
        <v>1</v>
      </c>
      <c r="J108">
        <v>19116</v>
      </c>
      <c r="K108" t="s">
        <v>320</v>
      </c>
      <c r="L108">
        <v>0</v>
      </c>
      <c r="M108" t="s">
        <v>145</v>
      </c>
    </row>
    <row r="109" spans="1:13" x14ac:dyDescent="0.25">
      <c r="A109">
        <v>3</v>
      </c>
      <c r="B109">
        <v>32</v>
      </c>
      <c r="C109">
        <v>4</v>
      </c>
      <c r="D109">
        <v>171</v>
      </c>
      <c r="E109">
        <v>1</v>
      </c>
      <c r="F109" t="s">
        <v>25</v>
      </c>
      <c r="G109" t="s">
        <v>28</v>
      </c>
      <c r="H109">
        <v>2017</v>
      </c>
      <c r="I109">
        <v>1</v>
      </c>
      <c r="J109">
        <v>19116</v>
      </c>
      <c r="K109" t="s">
        <v>321</v>
      </c>
      <c r="L109">
        <v>3.6556647495037429</v>
      </c>
      <c r="M109" t="s">
        <v>145</v>
      </c>
    </row>
    <row r="110" spans="1:13" x14ac:dyDescent="0.25">
      <c r="A110">
        <v>3</v>
      </c>
      <c r="B110">
        <v>32</v>
      </c>
      <c r="C110">
        <v>4</v>
      </c>
      <c r="D110">
        <v>172</v>
      </c>
      <c r="E110">
        <v>1</v>
      </c>
      <c r="F110" t="s">
        <v>25</v>
      </c>
      <c r="G110" t="s">
        <v>28</v>
      </c>
      <c r="H110">
        <v>2017</v>
      </c>
      <c r="I110">
        <v>2</v>
      </c>
      <c r="J110">
        <v>19085</v>
      </c>
      <c r="K110" t="s">
        <v>318</v>
      </c>
      <c r="L110">
        <v>0.43164587087342332</v>
      </c>
      <c r="M110" t="s">
        <v>145</v>
      </c>
    </row>
    <row r="111" spans="1:13" x14ac:dyDescent="0.25">
      <c r="A111">
        <v>3</v>
      </c>
      <c r="B111">
        <v>32</v>
      </c>
      <c r="C111">
        <v>4</v>
      </c>
      <c r="D111">
        <v>172</v>
      </c>
      <c r="E111">
        <v>1</v>
      </c>
      <c r="F111" t="s">
        <v>25</v>
      </c>
      <c r="G111" t="s">
        <v>28</v>
      </c>
      <c r="H111">
        <v>2017</v>
      </c>
      <c r="I111">
        <v>2</v>
      </c>
      <c r="J111">
        <v>19085</v>
      </c>
      <c r="K111" t="s">
        <v>319</v>
      </c>
      <c r="L111">
        <v>9.2454137628181723</v>
      </c>
      <c r="M111" t="s">
        <v>145</v>
      </c>
    </row>
    <row r="112" spans="1:13" x14ac:dyDescent="0.25">
      <c r="A112">
        <v>3</v>
      </c>
      <c r="B112">
        <v>32</v>
      </c>
      <c r="C112">
        <v>4</v>
      </c>
      <c r="D112">
        <v>172</v>
      </c>
      <c r="E112">
        <v>1</v>
      </c>
      <c r="F112" t="s">
        <v>25</v>
      </c>
      <c r="G112" t="s">
        <v>28</v>
      </c>
      <c r="H112">
        <v>2017</v>
      </c>
      <c r="I112">
        <v>2</v>
      </c>
      <c r="J112">
        <v>19085</v>
      </c>
      <c r="K112" t="s">
        <v>320</v>
      </c>
      <c r="L112">
        <v>0</v>
      </c>
      <c r="M112" t="s">
        <v>145</v>
      </c>
    </row>
    <row r="113" spans="1:13" x14ac:dyDescent="0.25">
      <c r="A113">
        <v>3</v>
      </c>
      <c r="B113">
        <v>32</v>
      </c>
      <c r="C113">
        <v>4</v>
      </c>
      <c r="D113">
        <v>172</v>
      </c>
      <c r="E113">
        <v>1</v>
      </c>
      <c r="F113" t="s">
        <v>25</v>
      </c>
      <c r="G113" t="s">
        <v>28</v>
      </c>
      <c r="H113">
        <v>2017</v>
      </c>
      <c r="I113">
        <v>2</v>
      </c>
      <c r="J113">
        <v>19085</v>
      </c>
      <c r="K113" t="s">
        <v>321</v>
      </c>
      <c r="L113">
        <v>3.6154437778803259</v>
      </c>
      <c r="M113" t="s">
        <v>145</v>
      </c>
    </row>
    <row r="114" spans="1:13" x14ac:dyDescent="0.25">
      <c r="A114">
        <v>3</v>
      </c>
      <c r="B114">
        <v>32</v>
      </c>
      <c r="C114">
        <v>4</v>
      </c>
      <c r="D114">
        <v>181</v>
      </c>
      <c r="E114">
        <v>1</v>
      </c>
      <c r="F114" t="s">
        <v>25</v>
      </c>
      <c r="G114" t="s">
        <v>28</v>
      </c>
      <c r="H114">
        <v>2018</v>
      </c>
      <c r="I114">
        <v>1</v>
      </c>
      <c r="J114">
        <v>18196</v>
      </c>
      <c r="K114" t="s">
        <v>318</v>
      </c>
      <c r="L114">
        <v>0.44916670610334886</v>
      </c>
      <c r="M114" t="s">
        <v>145</v>
      </c>
    </row>
    <row r="115" spans="1:13" x14ac:dyDescent="0.25">
      <c r="A115">
        <v>3</v>
      </c>
      <c r="B115">
        <v>32</v>
      </c>
      <c r="C115">
        <v>4</v>
      </c>
      <c r="D115">
        <v>181</v>
      </c>
      <c r="E115">
        <v>1</v>
      </c>
      <c r="F115" t="s">
        <v>25</v>
      </c>
      <c r="G115" t="s">
        <v>28</v>
      </c>
      <c r="H115">
        <v>2018</v>
      </c>
      <c r="I115">
        <v>1</v>
      </c>
      <c r="J115">
        <v>18196</v>
      </c>
      <c r="K115" t="s">
        <v>319</v>
      </c>
      <c r="L115">
        <v>9.1840303821761609</v>
      </c>
      <c r="M115" t="s">
        <v>145</v>
      </c>
    </row>
    <row r="116" spans="1:13" x14ac:dyDescent="0.25">
      <c r="A116">
        <v>3</v>
      </c>
      <c r="B116">
        <v>32</v>
      </c>
      <c r="C116">
        <v>4</v>
      </c>
      <c r="D116">
        <v>181</v>
      </c>
      <c r="E116">
        <v>1</v>
      </c>
      <c r="F116" t="s">
        <v>25</v>
      </c>
      <c r="G116" t="s">
        <v>28</v>
      </c>
      <c r="H116">
        <v>2018</v>
      </c>
      <c r="I116">
        <v>1</v>
      </c>
      <c r="J116">
        <v>18196</v>
      </c>
      <c r="K116" t="s">
        <v>320</v>
      </c>
      <c r="L116">
        <v>0</v>
      </c>
      <c r="M116" t="s">
        <v>145</v>
      </c>
    </row>
    <row r="117" spans="1:13" x14ac:dyDescent="0.25">
      <c r="A117">
        <v>3</v>
      </c>
      <c r="B117">
        <v>32</v>
      </c>
      <c r="C117">
        <v>4</v>
      </c>
      <c r="D117">
        <v>181</v>
      </c>
      <c r="E117">
        <v>1</v>
      </c>
      <c r="F117" t="s">
        <v>25</v>
      </c>
      <c r="G117" t="s">
        <v>28</v>
      </c>
      <c r="H117">
        <v>2018</v>
      </c>
      <c r="I117">
        <v>1</v>
      </c>
      <c r="J117">
        <v>18196</v>
      </c>
      <c r="K117" t="s">
        <v>321</v>
      </c>
      <c r="L117">
        <v>3.6866710480902452</v>
      </c>
      <c r="M117" t="s">
        <v>145</v>
      </c>
    </row>
    <row r="118" spans="1:13" x14ac:dyDescent="0.25">
      <c r="A118">
        <v>3</v>
      </c>
      <c r="B118">
        <v>32</v>
      </c>
      <c r="C118">
        <v>4</v>
      </c>
      <c r="D118">
        <v>182</v>
      </c>
      <c r="E118">
        <v>1</v>
      </c>
      <c r="F118" t="s">
        <v>25</v>
      </c>
      <c r="G118" t="s">
        <v>28</v>
      </c>
      <c r="H118">
        <v>2018</v>
      </c>
      <c r="I118">
        <v>2</v>
      </c>
      <c r="J118">
        <v>18100</v>
      </c>
      <c r="K118" t="s">
        <v>318</v>
      </c>
      <c r="L118">
        <v>0.43514630456044001</v>
      </c>
      <c r="M118" t="s">
        <v>145</v>
      </c>
    </row>
    <row r="119" spans="1:13" x14ac:dyDescent="0.25">
      <c r="A119">
        <v>3</v>
      </c>
      <c r="B119">
        <v>32</v>
      </c>
      <c r="C119">
        <v>4</v>
      </c>
      <c r="D119">
        <v>182</v>
      </c>
      <c r="E119">
        <v>1</v>
      </c>
      <c r="F119" t="s">
        <v>25</v>
      </c>
      <c r="G119" t="s">
        <v>28</v>
      </c>
      <c r="H119">
        <v>2018</v>
      </c>
      <c r="I119">
        <v>2</v>
      </c>
      <c r="J119">
        <v>18100</v>
      </c>
      <c r="K119" t="s">
        <v>319</v>
      </c>
      <c r="L119">
        <v>9.3585635702843302</v>
      </c>
      <c r="M119" t="s">
        <v>145</v>
      </c>
    </row>
    <row r="120" spans="1:13" x14ac:dyDescent="0.25">
      <c r="A120">
        <v>3</v>
      </c>
      <c r="B120">
        <v>32</v>
      </c>
      <c r="C120">
        <v>4</v>
      </c>
      <c r="D120">
        <v>182</v>
      </c>
      <c r="E120">
        <v>1</v>
      </c>
      <c r="F120" t="s">
        <v>25</v>
      </c>
      <c r="G120" t="s">
        <v>28</v>
      </c>
      <c r="H120">
        <v>2018</v>
      </c>
      <c r="I120">
        <v>2</v>
      </c>
      <c r="J120">
        <v>18100</v>
      </c>
      <c r="K120" t="s">
        <v>320</v>
      </c>
      <c r="L120">
        <v>0</v>
      </c>
      <c r="M120" t="s">
        <v>145</v>
      </c>
    </row>
    <row r="121" spans="1:13" x14ac:dyDescent="0.25">
      <c r="A121">
        <v>3</v>
      </c>
      <c r="B121">
        <v>32</v>
      </c>
      <c r="C121">
        <v>4</v>
      </c>
      <c r="D121">
        <v>182</v>
      </c>
      <c r="E121">
        <v>1</v>
      </c>
      <c r="F121" t="s">
        <v>25</v>
      </c>
      <c r="G121" t="s">
        <v>28</v>
      </c>
      <c r="H121">
        <v>2018</v>
      </c>
      <c r="I121">
        <v>2</v>
      </c>
      <c r="J121">
        <v>18100</v>
      </c>
      <c r="K121" t="s">
        <v>321</v>
      </c>
      <c r="L121">
        <v>3.5889410393786538</v>
      </c>
      <c r="M121" t="s">
        <v>145</v>
      </c>
    </row>
    <row r="122" spans="1:13" x14ac:dyDescent="0.25">
      <c r="A122">
        <v>3</v>
      </c>
      <c r="B122">
        <v>32</v>
      </c>
      <c r="C122">
        <v>4</v>
      </c>
      <c r="D122">
        <v>191</v>
      </c>
      <c r="E122">
        <v>1</v>
      </c>
      <c r="F122" t="s">
        <v>25</v>
      </c>
      <c r="G122" t="s">
        <v>28</v>
      </c>
      <c r="H122">
        <v>2019</v>
      </c>
      <c r="I122">
        <v>1</v>
      </c>
      <c r="J122">
        <v>17926</v>
      </c>
      <c r="K122" t="s">
        <v>318</v>
      </c>
      <c r="L122">
        <v>0.42932375073997853</v>
      </c>
      <c r="M122" t="s">
        <v>145</v>
      </c>
    </row>
    <row r="123" spans="1:13" x14ac:dyDescent="0.25">
      <c r="A123">
        <v>3</v>
      </c>
      <c r="B123">
        <v>32</v>
      </c>
      <c r="C123">
        <v>4</v>
      </c>
      <c r="D123">
        <v>191</v>
      </c>
      <c r="E123">
        <v>1</v>
      </c>
      <c r="F123" t="s">
        <v>25</v>
      </c>
      <c r="G123" t="s">
        <v>28</v>
      </c>
      <c r="H123">
        <v>2019</v>
      </c>
      <c r="I123">
        <v>1</v>
      </c>
      <c r="J123">
        <v>17926</v>
      </c>
      <c r="K123" t="s">
        <v>319</v>
      </c>
      <c r="L123">
        <v>9.4827669385524267</v>
      </c>
      <c r="M123" t="s">
        <v>145</v>
      </c>
    </row>
    <row r="124" spans="1:13" x14ac:dyDescent="0.25">
      <c r="A124">
        <v>3</v>
      </c>
      <c r="B124">
        <v>32</v>
      </c>
      <c r="C124">
        <v>4</v>
      </c>
      <c r="D124">
        <v>191</v>
      </c>
      <c r="E124">
        <v>1</v>
      </c>
      <c r="F124" t="s">
        <v>25</v>
      </c>
      <c r="G124" t="s">
        <v>28</v>
      </c>
      <c r="H124">
        <v>2019</v>
      </c>
      <c r="I124">
        <v>1</v>
      </c>
      <c r="J124">
        <v>17926</v>
      </c>
      <c r="K124" t="s">
        <v>320</v>
      </c>
      <c r="L124">
        <v>0</v>
      </c>
      <c r="M124" t="s">
        <v>145</v>
      </c>
    </row>
    <row r="125" spans="1:13" x14ac:dyDescent="0.25">
      <c r="A125">
        <v>3</v>
      </c>
      <c r="B125">
        <v>32</v>
      </c>
      <c r="C125">
        <v>4</v>
      </c>
      <c r="D125">
        <v>191</v>
      </c>
      <c r="E125">
        <v>1</v>
      </c>
      <c r="F125" t="s">
        <v>25</v>
      </c>
      <c r="G125" t="s">
        <v>28</v>
      </c>
      <c r="H125">
        <v>2019</v>
      </c>
      <c r="I125">
        <v>1</v>
      </c>
      <c r="J125">
        <v>17926</v>
      </c>
      <c r="K125" t="s">
        <v>321</v>
      </c>
      <c r="L125">
        <v>3.7236870093950305</v>
      </c>
      <c r="M125" t="s">
        <v>145</v>
      </c>
    </row>
    <row r="126" spans="1:13" x14ac:dyDescent="0.25">
      <c r="A126">
        <v>3</v>
      </c>
      <c r="B126">
        <v>32</v>
      </c>
      <c r="C126">
        <v>4</v>
      </c>
      <c r="D126">
        <v>192</v>
      </c>
      <c r="E126">
        <v>1</v>
      </c>
      <c r="F126" t="s">
        <v>25</v>
      </c>
      <c r="G126" t="s">
        <v>28</v>
      </c>
      <c r="H126">
        <v>2019</v>
      </c>
      <c r="I126">
        <v>2</v>
      </c>
      <c r="J126">
        <v>17922</v>
      </c>
      <c r="K126" t="s">
        <v>318</v>
      </c>
      <c r="L126">
        <v>0.48715666502929877</v>
      </c>
      <c r="M126" t="s">
        <v>145</v>
      </c>
    </row>
    <row r="127" spans="1:13" x14ac:dyDescent="0.25">
      <c r="A127">
        <v>3</v>
      </c>
      <c r="B127">
        <v>32</v>
      </c>
      <c r="C127">
        <v>4</v>
      </c>
      <c r="D127">
        <v>192</v>
      </c>
      <c r="E127">
        <v>1</v>
      </c>
      <c r="F127" t="s">
        <v>25</v>
      </c>
      <c r="G127" t="s">
        <v>28</v>
      </c>
      <c r="H127">
        <v>2019</v>
      </c>
      <c r="I127">
        <v>2</v>
      </c>
      <c r="J127">
        <v>17922</v>
      </c>
      <c r="K127" t="s">
        <v>319</v>
      </c>
      <c r="L127">
        <v>10.042319451783673</v>
      </c>
      <c r="M127" t="s">
        <v>145</v>
      </c>
    </row>
    <row r="128" spans="1:13" x14ac:dyDescent="0.25">
      <c r="A128">
        <v>3</v>
      </c>
      <c r="B128">
        <v>32</v>
      </c>
      <c r="C128">
        <v>4</v>
      </c>
      <c r="D128">
        <v>192</v>
      </c>
      <c r="E128">
        <v>1</v>
      </c>
      <c r="F128" t="s">
        <v>25</v>
      </c>
      <c r="G128" t="s">
        <v>28</v>
      </c>
      <c r="H128">
        <v>2019</v>
      </c>
      <c r="I128">
        <v>2</v>
      </c>
      <c r="J128">
        <v>17922</v>
      </c>
      <c r="K128" t="s">
        <v>320</v>
      </c>
      <c r="L128">
        <v>0</v>
      </c>
      <c r="M128" t="s">
        <v>145</v>
      </c>
    </row>
    <row r="129" spans="1:13" x14ac:dyDescent="0.25">
      <c r="A129">
        <v>3</v>
      </c>
      <c r="B129">
        <v>32</v>
      </c>
      <c r="C129">
        <v>4</v>
      </c>
      <c r="D129">
        <v>192</v>
      </c>
      <c r="E129">
        <v>1</v>
      </c>
      <c r="F129" t="s">
        <v>25</v>
      </c>
      <c r="G129" t="s">
        <v>28</v>
      </c>
      <c r="H129">
        <v>2019</v>
      </c>
      <c r="I129">
        <v>2</v>
      </c>
      <c r="J129">
        <v>17922</v>
      </c>
      <c r="K129" t="s">
        <v>321</v>
      </c>
      <c r="L129">
        <v>3.9495328127572131</v>
      </c>
      <c r="M129" t="s">
        <v>145</v>
      </c>
    </row>
    <row r="130" spans="1:13" x14ac:dyDescent="0.25">
      <c r="A130">
        <v>3</v>
      </c>
      <c r="B130">
        <v>32</v>
      </c>
      <c r="C130">
        <v>4</v>
      </c>
      <c r="D130">
        <v>201</v>
      </c>
      <c r="E130">
        <v>1</v>
      </c>
      <c r="F130" t="s">
        <v>25</v>
      </c>
      <c r="G130" t="s">
        <v>28</v>
      </c>
      <c r="H130">
        <v>2020</v>
      </c>
      <c r="I130">
        <v>1</v>
      </c>
      <c r="J130">
        <v>17777</v>
      </c>
      <c r="K130" t="s">
        <v>318</v>
      </c>
      <c r="L130">
        <v>0.4695254786981376</v>
      </c>
      <c r="M130" t="s">
        <v>145</v>
      </c>
    </row>
    <row r="131" spans="1:13" x14ac:dyDescent="0.25">
      <c r="A131">
        <v>3</v>
      </c>
      <c r="B131">
        <v>32</v>
      </c>
      <c r="C131">
        <v>4</v>
      </c>
      <c r="D131">
        <v>201</v>
      </c>
      <c r="E131">
        <v>1</v>
      </c>
      <c r="F131" t="s">
        <v>25</v>
      </c>
      <c r="G131" t="s">
        <v>28</v>
      </c>
      <c r="H131">
        <v>2020</v>
      </c>
      <c r="I131">
        <v>1</v>
      </c>
      <c r="J131">
        <v>17777</v>
      </c>
      <c r="K131" t="s">
        <v>319</v>
      </c>
      <c r="L131">
        <v>10.118766819669011</v>
      </c>
      <c r="M131" t="s">
        <v>145</v>
      </c>
    </row>
    <row r="132" spans="1:13" x14ac:dyDescent="0.25">
      <c r="A132">
        <v>3</v>
      </c>
      <c r="B132">
        <v>32</v>
      </c>
      <c r="C132">
        <v>4</v>
      </c>
      <c r="D132">
        <v>201</v>
      </c>
      <c r="E132">
        <v>1</v>
      </c>
      <c r="F132" t="s">
        <v>25</v>
      </c>
      <c r="G132" t="s">
        <v>28</v>
      </c>
      <c r="H132">
        <v>2020</v>
      </c>
      <c r="I132">
        <v>1</v>
      </c>
      <c r="J132">
        <v>17777</v>
      </c>
      <c r="K132" t="s">
        <v>320</v>
      </c>
      <c r="L132">
        <v>0</v>
      </c>
      <c r="M132" t="s">
        <v>145</v>
      </c>
    </row>
    <row r="133" spans="1:13" x14ac:dyDescent="0.25">
      <c r="A133">
        <v>3</v>
      </c>
      <c r="B133">
        <v>32</v>
      </c>
      <c r="C133">
        <v>4</v>
      </c>
      <c r="D133">
        <v>201</v>
      </c>
      <c r="E133">
        <v>1</v>
      </c>
      <c r="F133" t="s">
        <v>25</v>
      </c>
      <c r="G133" t="s">
        <v>28</v>
      </c>
      <c r="H133">
        <v>2020</v>
      </c>
      <c r="I133">
        <v>1</v>
      </c>
      <c r="J133">
        <v>17777</v>
      </c>
      <c r="K133" t="s">
        <v>321</v>
      </c>
      <c r="L133">
        <v>3.9269813000890474</v>
      </c>
      <c r="M133" t="s">
        <v>145</v>
      </c>
    </row>
    <row r="134" spans="1:13" x14ac:dyDescent="0.25">
      <c r="A134">
        <v>3</v>
      </c>
      <c r="B134">
        <v>32</v>
      </c>
      <c r="C134">
        <v>4</v>
      </c>
      <c r="D134">
        <v>202</v>
      </c>
      <c r="E134">
        <v>1</v>
      </c>
      <c r="F134" t="s">
        <v>25</v>
      </c>
      <c r="G134" t="s">
        <v>28</v>
      </c>
      <c r="H134">
        <v>2020</v>
      </c>
      <c r="I134">
        <v>2</v>
      </c>
      <c r="J134">
        <v>17883</v>
      </c>
      <c r="K134" t="s">
        <v>318</v>
      </c>
      <c r="L134">
        <v>0.39624552828250625</v>
      </c>
      <c r="M134" t="s">
        <v>145</v>
      </c>
    </row>
    <row r="135" spans="1:13" x14ac:dyDescent="0.25">
      <c r="A135">
        <v>3</v>
      </c>
      <c r="B135">
        <v>32</v>
      </c>
      <c r="C135">
        <v>4</v>
      </c>
      <c r="D135">
        <v>202</v>
      </c>
      <c r="E135">
        <v>1</v>
      </c>
      <c r="F135" t="s">
        <v>25</v>
      </c>
      <c r="G135" t="s">
        <v>28</v>
      </c>
      <c r="H135">
        <v>2020</v>
      </c>
      <c r="I135">
        <v>2</v>
      </c>
      <c r="J135">
        <v>17883</v>
      </c>
      <c r="K135" t="s">
        <v>319</v>
      </c>
      <c r="L135">
        <v>9.3620570704967747</v>
      </c>
      <c r="M135" t="s">
        <v>145</v>
      </c>
    </row>
    <row r="136" spans="1:13" x14ac:dyDescent="0.25">
      <c r="A136">
        <v>3</v>
      </c>
      <c r="B136">
        <v>32</v>
      </c>
      <c r="C136">
        <v>4</v>
      </c>
      <c r="D136">
        <v>202</v>
      </c>
      <c r="E136">
        <v>1</v>
      </c>
      <c r="F136" t="s">
        <v>25</v>
      </c>
      <c r="G136" t="s">
        <v>28</v>
      </c>
      <c r="H136">
        <v>2020</v>
      </c>
      <c r="I136">
        <v>2</v>
      </c>
      <c r="J136">
        <v>17883</v>
      </c>
      <c r="K136" t="s">
        <v>320</v>
      </c>
      <c r="L136">
        <v>0</v>
      </c>
      <c r="M136" t="s">
        <v>145</v>
      </c>
    </row>
    <row r="137" spans="1:13" x14ac:dyDescent="0.25">
      <c r="A137">
        <v>3</v>
      </c>
      <c r="B137">
        <v>32</v>
      </c>
      <c r="C137">
        <v>4</v>
      </c>
      <c r="D137">
        <v>202</v>
      </c>
      <c r="E137">
        <v>1</v>
      </c>
      <c r="F137" t="s">
        <v>25</v>
      </c>
      <c r="G137" t="s">
        <v>28</v>
      </c>
      <c r="H137">
        <v>2020</v>
      </c>
      <c r="I137">
        <v>2</v>
      </c>
      <c r="J137">
        <v>17883</v>
      </c>
      <c r="K137" t="s">
        <v>321</v>
      </c>
      <c r="L137">
        <v>3.4781301620965221</v>
      </c>
      <c r="M137" t="s">
        <v>145</v>
      </c>
    </row>
    <row r="138" spans="1:13" x14ac:dyDescent="0.25">
      <c r="A138">
        <v>3</v>
      </c>
      <c r="B138">
        <v>32</v>
      </c>
      <c r="C138">
        <v>4</v>
      </c>
      <c r="D138">
        <v>211</v>
      </c>
      <c r="E138">
        <v>1</v>
      </c>
      <c r="F138" t="s">
        <v>25</v>
      </c>
      <c r="G138" t="s">
        <v>28</v>
      </c>
      <c r="H138">
        <v>2021</v>
      </c>
      <c r="I138">
        <v>1</v>
      </c>
      <c r="J138">
        <v>18165</v>
      </c>
      <c r="K138" t="s">
        <v>318</v>
      </c>
      <c r="L138">
        <v>0.33715382714641423</v>
      </c>
      <c r="M138" t="s">
        <v>145</v>
      </c>
    </row>
    <row r="139" spans="1:13" x14ac:dyDescent="0.25">
      <c r="A139">
        <v>3</v>
      </c>
      <c r="B139">
        <v>32</v>
      </c>
      <c r="C139">
        <v>4</v>
      </c>
      <c r="D139">
        <v>211</v>
      </c>
      <c r="E139">
        <v>1</v>
      </c>
      <c r="F139" t="s">
        <v>25</v>
      </c>
      <c r="G139" t="s">
        <v>28</v>
      </c>
      <c r="H139">
        <v>2021</v>
      </c>
      <c r="I139">
        <v>1</v>
      </c>
      <c r="J139">
        <v>18165</v>
      </c>
      <c r="K139" t="s">
        <v>319</v>
      </c>
      <c r="L139">
        <v>9.1548311343441071</v>
      </c>
      <c r="M139" t="s">
        <v>145</v>
      </c>
    </row>
    <row r="140" spans="1:13" x14ac:dyDescent="0.25">
      <c r="A140">
        <v>3</v>
      </c>
      <c r="B140">
        <v>32</v>
      </c>
      <c r="C140">
        <v>4</v>
      </c>
      <c r="D140">
        <v>211</v>
      </c>
      <c r="E140">
        <v>1</v>
      </c>
      <c r="F140" t="s">
        <v>25</v>
      </c>
      <c r="G140" t="s">
        <v>28</v>
      </c>
      <c r="H140">
        <v>2021</v>
      </c>
      <c r="I140">
        <v>1</v>
      </c>
      <c r="J140">
        <v>18165</v>
      </c>
      <c r="K140" t="s">
        <v>320</v>
      </c>
      <c r="L140">
        <v>0</v>
      </c>
      <c r="M140" t="s">
        <v>145</v>
      </c>
    </row>
    <row r="141" spans="1:13" x14ac:dyDescent="0.25">
      <c r="A141">
        <v>3</v>
      </c>
      <c r="B141">
        <v>32</v>
      </c>
      <c r="C141">
        <v>4</v>
      </c>
      <c r="D141">
        <v>211</v>
      </c>
      <c r="E141">
        <v>1</v>
      </c>
      <c r="F141" t="s">
        <v>25</v>
      </c>
      <c r="G141" t="s">
        <v>28</v>
      </c>
      <c r="H141">
        <v>2021</v>
      </c>
      <c r="I141">
        <v>1</v>
      </c>
      <c r="J141">
        <v>18165</v>
      </c>
      <c r="K141" t="s">
        <v>321</v>
      </c>
      <c r="L141">
        <v>3.2307619273676713</v>
      </c>
      <c r="M141" t="s">
        <v>145</v>
      </c>
    </row>
    <row r="142" spans="1:13" x14ac:dyDescent="0.25">
      <c r="A142">
        <v>3</v>
      </c>
      <c r="B142">
        <v>32</v>
      </c>
      <c r="C142">
        <v>4</v>
      </c>
      <c r="D142">
        <v>212</v>
      </c>
      <c r="E142">
        <v>1</v>
      </c>
      <c r="F142" t="s">
        <v>25</v>
      </c>
      <c r="G142" t="s">
        <v>28</v>
      </c>
      <c r="H142">
        <v>2021</v>
      </c>
      <c r="I142">
        <v>2</v>
      </c>
      <c r="J142">
        <v>18439</v>
      </c>
      <c r="K142" t="s">
        <v>318</v>
      </c>
      <c r="L142">
        <v>0.22814631122132673</v>
      </c>
      <c r="M142" t="s">
        <v>145</v>
      </c>
    </row>
    <row r="143" spans="1:13" x14ac:dyDescent="0.25">
      <c r="A143">
        <v>3</v>
      </c>
      <c r="B143">
        <v>32</v>
      </c>
      <c r="C143">
        <v>4</v>
      </c>
      <c r="D143">
        <v>212</v>
      </c>
      <c r="E143">
        <v>1</v>
      </c>
      <c r="F143" t="s">
        <v>25</v>
      </c>
      <c r="G143" t="s">
        <v>28</v>
      </c>
      <c r="H143">
        <v>2021</v>
      </c>
      <c r="I143">
        <v>2</v>
      </c>
      <c r="J143">
        <v>18439</v>
      </c>
      <c r="K143" t="s">
        <v>319</v>
      </c>
      <c r="L143">
        <v>8.5596941335224805</v>
      </c>
      <c r="M143" t="s">
        <v>145</v>
      </c>
    </row>
    <row r="144" spans="1:13" x14ac:dyDescent="0.25">
      <c r="A144">
        <v>3</v>
      </c>
      <c r="B144">
        <v>32</v>
      </c>
      <c r="C144">
        <v>4</v>
      </c>
      <c r="D144">
        <v>212</v>
      </c>
      <c r="E144">
        <v>1</v>
      </c>
      <c r="F144" t="s">
        <v>25</v>
      </c>
      <c r="G144" t="s">
        <v>28</v>
      </c>
      <c r="H144">
        <v>2021</v>
      </c>
      <c r="I144">
        <v>2</v>
      </c>
      <c r="J144">
        <v>18439</v>
      </c>
      <c r="K144" t="s">
        <v>320</v>
      </c>
      <c r="L144">
        <v>0</v>
      </c>
      <c r="M144" t="s">
        <v>145</v>
      </c>
    </row>
    <row r="145" spans="1:13" x14ac:dyDescent="0.25">
      <c r="A145">
        <v>3</v>
      </c>
      <c r="B145">
        <v>32</v>
      </c>
      <c r="C145">
        <v>4</v>
      </c>
      <c r="D145">
        <v>212</v>
      </c>
      <c r="E145">
        <v>1</v>
      </c>
      <c r="F145" t="s">
        <v>25</v>
      </c>
      <c r="G145" t="s">
        <v>28</v>
      </c>
      <c r="H145">
        <v>2021</v>
      </c>
      <c r="I145">
        <v>2</v>
      </c>
      <c r="J145">
        <v>18439</v>
      </c>
      <c r="K145" t="s">
        <v>321</v>
      </c>
      <c r="L145">
        <v>2.5580995902438151</v>
      </c>
      <c r="M145" t="s">
        <v>145</v>
      </c>
    </row>
    <row r="146" spans="1:13" x14ac:dyDescent="0.25">
      <c r="A146">
        <v>3</v>
      </c>
      <c r="B146">
        <v>32</v>
      </c>
      <c r="C146">
        <v>4</v>
      </c>
      <c r="D146">
        <v>221</v>
      </c>
      <c r="E146">
        <v>1</v>
      </c>
      <c r="F146" t="s">
        <v>25</v>
      </c>
      <c r="G146" t="s">
        <v>28</v>
      </c>
      <c r="H146">
        <v>2022</v>
      </c>
      <c r="I146">
        <v>1</v>
      </c>
      <c r="J146">
        <v>17822</v>
      </c>
      <c r="K146" t="s">
        <v>318</v>
      </c>
      <c r="L146">
        <v>0.18922011850216519</v>
      </c>
      <c r="M146" t="s">
        <v>145</v>
      </c>
    </row>
    <row r="147" spans="1:13" x14ac:dyDescent="0.25">
      <c r="A147">
        <v>3</v>
      </c>
      <c r="B147">
        <v>32</v>
      </c>
      <c r="C147">
        <v>4</v>
      </c>
      <c r="D147">
        <v>221</v>
      </c>
      <c r="E147">
        <v>1</v>
      </c>
      <c r="F147" t="s">
        <v>25</v>
      </c>
      <c r="G147" t="s">
        <v>28</v>
      </c>
      <c r="H147">
        <v>2022</v>
      </c>
      <c r="I147">
        <v>1</v>
      </c>
      <c r="J147">
        <v>17822</v>
      </c>
      <c r="K147" t="s">
        <v>319</v>
      </c>
      <c r="L147">
        <v>8.2339948203439839</v>
      </c>
      <c r="M147" t="s">
        <v>145</v>
      </c>
    </row>
    <row r="148" spans="1:13" x14ac:dyDescent="0.25">
      <c r="A148">
        <v>3</v>
      </c>
      <c r="B148">
        <v>32</v>
      </c>
      <c r="C148">
        <v>4</v>
      </c>
      <c r="D148">
        <v>221</v>
      </c>
      <c r="E148">
        <v>1</v>
      </c>
      <c r="F148" t="s">
        <v>25</v>
      </c>
      <c r="G148" t="s">
        <v>28</v>
      </c>
      <c r="H148">
        <v>2022</v>
      </c>
      <c r="I148">
        <v>1</v>
      </c>
      <c r="J148">
        <v>17822</v>
      </c>
      <c r="K148" t="s">
        <v>320</v>
      </c>
      <c r="L148">
        <v>0</v>
      </c>
      <c r="M148" t="s">
        <v>145</v>
      </c>
    </row>
    <row r="149" spans="1:13" x14ac:dyDescent="0.25">
      <c r="A149">
        <v>3</v>
      </c>
      <c r="B149">
        <v>32</v>
      </c>
      <c r="C149">
        <v>4</v>
      </c>
      <c r="D149">
        <v>221</v>
      </c>
      <c r="E149">
        <v>1</v>
      </c>
      <c r="F149" t="s">
        <v>25</v>
      </c>
      <c r="G149" t="s">
        <v>28</v>
      </c>
      <c r="H149">
        <v>2022</v>
      </c>
      <c r="I149">
        <v>1</v>
      </c>
      <c r="J149">
        <v>17822</v>
      </c>
      <c r="K149" t="s">
        <v>321</v>
      </c>
      <c r="L149">
        <v>2.3499513461916548</v>
      </c>
      <c r="M149" t="s">
        <v>145</v>
      </c>
    </row>
    <row r="150" spans="1:13" x14ac:dyDescent="0.25">
      <c r="A150">
        <v>3</v>
      </c>
      <c r="B150">
        <v>32</v>
      </c>
      <c r="C150">
        <v>4</v>
      </c>
      <c r="D150">
        <v>222</v>
      </c>
      <c r="E150">
        <v>1</v>
      </c>
      <c r="F150" t="s">
        <v>25</v>
      </c>
      <c r="G150" t="s">
        <v>28</v>
      </c>
      <c r="H150">
        <v>2022</v>
      </c>
      <c r="I150">
        <v>2</v>
      </c>
      <c r="J150">
        <v>17422</v>
      </c>
      <c r="K150" t="s">
        <v>318</v>
      </c>
      <c r="L150">
        <v>0.23840501704115516</v>
      </c>
      <c r="M150" t="s">
        <v>145</v>
      </c>
    </row>
    <row r="151" spans="1:13" x14ac:dyDescent="0.25">
      <c r="A151">
        <v>3</v>
      </c>
      <c r="B151">
        <v>32</v>
      </c>
      <c r="C151">
        <v>4</v>
      </c>
      <c r="D151">
        <v>222</v>
      </c>
      <c r="E151">
        <v>1</v>
      </c>
      <c r="F151" t="s">
        <v>25</v>
      </c>
      <c r="G151" t="s">
        <v>28</v>
      </c>
      <c r="H151">
        <v>2022</v>
      </c>
      <c r="I151">
        <v>2</v>
      </c>
      <c r="J151">
        <v>17422</v>
      </c>
      <c r="K151" t="s">
        <v>319</v>
      </c>
      <c r="L151">
        <v>8.8968638273894101</v>
      </c>
      <c r="M151" t="s">
        <v>145</v>
      </c>
    </row>
    <row r="152" spans="1:13" x14ac:dyDescent="0.25">
      <c r="A152">
        <v>3</v>
      </c>
      <c r="B152">
        <v>32</v>
      </c>
      <c r="C152">
        <v>4</v>
      </c>
      <c r="D152">
        <v>222</v>
      </c>
      <c r="E152">
        <v>1</v>
      </c>
      <c r="F152" t="s">
        <v>25</v>
      </c>
      <c r="G152" t="s">
        <v>28</v>
      </c>
      <c r="H152">
        <v>2022</v>
      </c>
      <c r="I152">
        <v>2</v>
      </c>
      <c r="J152">
        <v>17422</v>
      </c>
      <c r="K152" t="s">
        <v>320</v>
      </c>
      <c r="L152">
        <v>0</v>
      </c>
      <c r="M152" t="s">
        <v>145</v>
      </c>
    </row>
    <row r="153" spans="1:13" x14ac:dyDescent="0.25">
      <c r="A153">
        <v>3</v>
      </c>
      <c r="B153">
        <v>32</v>
      </c>
      <c r="C153">
        <v>4</v>
      </c>
      <c r="D153">
        <v>222</v>
      </c>
      <c r="E153">
        <v>1</v>
      </c>
      <c r="F153" t="s">
        <v>25</v>
      </c>
      <c r="G153" t="s">
        <v>28</v>
      </c>
      <c r="H153">
        <v>2022</v>
      </c>
      <c r="I153">
        <v>2</v>
      </c>
      <c r="J153">
        <v>17422</v>
      </c>
      <c r="K153" t="s">
        <v>321</v>
      </c>
      <c r="L153">
        <v>2.5909875160618556</v>
      </c>
      <c r="M153" t="s">
        <v>145</v>
      </c>
    </row>
    <row r="154" spans="1:13" x14ac:dyDescent="0.25">
      <c r="A154">
        <v>3</v>
      </c>
      <c r="B154">
        <v>32</v>
      </c>
      <c r="C154">
        <v>4</v>
      </c>
      <c r="D154">
        <v>231</v>
      </c>
      <c r="E154">
        <v>1</v>
      </c>
      <c r="F154" t="s">
        <v>25</v>
      </c>
      <c r="G154" t="s">
        <v>28</v>
      </c>
      <c r="H154">
        <v>2023</v>
      </c>
      <c r="I154">
        <v>1</v>
      </c>
      <c r="J154">
        <v>16558</v>
      </c>
      <c r="K154" t="s">
        <v>318</v>
      </c>
      <c r="L154">
        <v>0.17496899660344561</v>
      </c>
      <c r="M154" t="s">
        <v>145</v>
      </c>
    </row>
    <row r="155" spans="1:13" x14ac:dyDescent="0.25">
      <c r="A155">
        <v>3</v>
      </c>
      <c r="B155">
        <v>32</v>
      </c>
      <c r="C155">
        <v>4</v>
      </c>
      <c r="D155">
        <v>231</v>
      </c>
      <c r="E155">
        <v>1</v>
      </c>
      <c r="F155" t="s">
        <v>25</v>
      </c>
      <c r="G155" t="s">
        <v>28</v>
      </c>
      <c r="H155">
        <v>2023</v>
      </c>
      <c r="I155">
        <v>1</v>
      </c>
      <c r="J155">
        <v>16558</v>
      </c>
      <c r="K155" t="s">
        <v>319</v>
      </c>
      <c r="L155">
        <v>8.9855953781158249</v>
      </c>
      <c r="M155" t="s">
        <v>145</v>
      </c>
    </row>
    <row r="156" spans="1:13" x14ac:dyDescent="0.25">
      <c r="A156">
        <v>3</v>
      </c>
      <c r="B156">
        <v>32</v>
      </c>
      <c r="C156">
        <v>4</v>
      </c>
      <c r="D156">
        <v>231</v>
      </c>
      <c r="E156">
        <v>1</v>
      </c>
      <c r="F156" t="s">
        <v>25</v>
      </c>
      <c r="G156" t="s">
        <v>28</v>
      </c>
      <c r="H156">
        <v>2023</v>
      </c>
      <c r="I156">
        <v>1</v>
      </c>
      <c r="J156">
        <v>16558</v>
      </c>
      <c r="K156" t="s">
        <v>320</v>
      </c>
      <c r="L156">
        <v>0</v>
      </c>
      <c r="M156" t="s">
        <v>145</v>
      </c>
    </row>
    <row r="157" spans="1:13" x14ac:dyDescent="0.25">
      <c r="A157">
        <v>3</v>
      </c>
      <c r="B157">
        <v>32</v>
      </c>
      <c r="C157">
        <v>4</v>
      </c>
      <c r="D157">
        <v>231</v>
      </c>
      <c r="E157">
        <v>1</v>
      </c>
      <c r="F157" t="s">
        <v>25</v>
      </c>
      <c r="G157" t="s">
        <v>28</v>
      </c>
      <c r="H157">
        <v>2023</v>
      </c>
      <c r="I157">
        <v>1</v>
      </c>
      <c r="J157">
        <v>16558</v>
      </c>
      <c r="K157" t="s">
        <v>321</v>
      </c>
      <c r="L157">
        <v>2.5874392960598551</v>
      </c>
      <c r="M157" t="s">
        <v>145</v>
      </c>
    </row>
    <row r="158" spans="1:13" x14ac:dyDescent="0.25">
      <c r="A158">
        <v>3</v>
      </c>
      <c r="B158">
        <v>32</v>
      </c>
      <c r="C158">
        <v>4</v>
      </c>
      <c r="D158">
        <v>232</v>
      </c>
      <c r="E158">
        <v>1</v>
      </c>
      <c r="F158" t="s">
        <v>25</v>
      </c>
      <c r="G158" t="s">
        <v>28</v>
      </c>
      <c r="H158">
        <v>2023</v>
      </c>
      <c r="I158">
        <v>2</v>
      </c>
      <c r="J158">
        <v>16370</v>
      </c>
      <c r="K158" t="s">
        <v>318</v>
      </c>
      <c r="L158">
        <v>0.33861079908043168</v>
      </c>
      <c r="M158" t="s">
        <v>145</v>
      </c>
    </row>
    <row r="159" spans="1:13" x14ac:dyDescent="0.25">
      <c r="A159">
        <v>3</v>
      </c>
      <c r="B159">
        <v>32</v>
      </c>
      <c r="C159">
        <v>4</v>
      </c>
      <c r="D159">
        <v>232</v>
      </c>
      <c r="E159">
        <v>1</v>
      </c>
      <c r="F159" t="s">
        <v>25</v>
      </c>
      <c r="G159" t="s">
        <v>28</v>
      </c>
      <c r="H159">
        <v>2023</v>
      </c>
      <c r="I159">
        <v>2</v>
      </c>
      <c r="J159">
        <v>16370</v>
      </c>
      <c r="K159" t="s">
        <v>319</v>
      </c>
      <c r="L159">
        <v>10.197791606732329</v>
      </c>
      <c r="M159" t="s">
        <v>145</v>
      </c>
    </row>
    <row r="160" spans="1:13" x14ac:dyDescent="0.25">
      <c r="A160">
        <v>3</v>
      </c>
      <c r="B160">
        <v>32</v>
      </c>
      <c r="C160">
        <v>4</v>
      </c>
      <c r="D160">
        <v>232</v>
      </c>
      <c r="E160">
        <v>1</v>
      </c>
      <c r="F160" t="s">
        <v>25</v>
      </c>
      <c r="G160" t="s">
        <v>28</v>
      </c>
      <c r="H160">
        <v>2023</v>
      </c>
      <c r="I160">
        <v>2</v>
      </c>
      <c r="J160">
        <v>16370</v>
      </c>
      <c r="K160" t="s">
        <v>320</v>
      </c>
      <c r="L160">
        <v>0</v>
      </c>
      <c r="M160" t="s">
        <v>145</v>
      </c>
    </row>
    <row r="161" spans="1:13" x14ac:dyDescent="0.25">
      <c r="A161">
        <v>3</v>
      </c>
      <c r="B161">
        <v>32</v>
      </c>
      <c r="C161">
        <v>4</v>
      </c>
      <c r="D161">
        <v>232</v>
      </c>
      <c r="E161">
        <v>1</v>
      </c>
      <c r="F161" t="s">
        <v>25</v>
      </c>
      <c r="G161" t="s">
        <v>28</v>
      </c>
      <c r="H161">
        <v>2023</v>
      </c>
      <c r="I161">
        <v>2</v>
      </c>
      <c r="J161">
        <v>16370</v>
      </c>
      <c r="K161" t="s">
        <v>321</v>
      </c>
      <c r="L161">
        <v>3.5684492789822482</v>
      </c>
      <c r="M161" t="s">
        <v>145</v>
      </c>
    </row>
    <row r="162" spans="1:13" x14ac:dyDescent="0.25">
      <c r="A162">
        <v>3</v>
      </c>
      <c r="B162">
        <v>32</v>
      </c>
      <c r="C162">
        <v>4</v>
      </c>
      <c r="D162">
        <v>241</v>
      </c>
      <c r="E162">
        <v>1</v>
      </c>
      <c r="F162" t="s">
        <v>25</v>
      </c>
      <c r="G162" t="s">
        <v>28</v>
      </c>
      <c r="H162">
        <v>2024</v>
      </c>
      <c r="I162">
        <v>1</v>
      </c>
      <c r="J162">
        <v>16157</v>
      </c>
      <c r="K162" t="s">
        <v>318</v>
      </c>
      <c r="L162">
        <v>0.34364612631040659</v>
      </c>
      <c r="M162" t="s">
        <v>145</v>
      </c>
    </row>
    <row r="163" spans="1:13" x14ac:dyDescent="0.25">
      <c r="A163">
        <v>3</v>
      </c>
      <c r="B163">
        <v>32</v>
      </c>
      <c r="C163">
        <v>4</v>
      </c>
      <c r="D163">
        <v>241</v>
      </c>
      <c r="E163">
        <v>1</v>
      </c>
      <c r="F163" t="s">
        <v>25</v>
      </c>
      <c r="G163" t="s">
        <v>28</v>
      </c>
      <c r="H163">
        <v>2024</v>
      </c>
      <c r="I163">
        <v>1</v>
      </c>
      <c r="J163">
        <v>16157</v>
      </c>
      <c r="K163" t="s">
        <v>319</v>
      </c>
      <c r="L163">
        <v>10.487887776452778</v>
      </c>
      <c r="M163" t="s">
        <v>145</v>
      </c>
    </row>
    <row r="164" spans="1:13" x14ac:dyDescent="0.25">
      <c r="A164">
        <v>3</v>
      </c>
      <c r="B164">
        <v>32</v>
      </c>
      <c r="C164">
        <v>4</v>
      </c>
      <c r="D164">
        <v>241</v>
      </c>
      <c r="E164">
        <v>1</v>
      </c>
      <c r="F164" t="s">
        <v>25</v>
      </c>
      <c r="G164" t="s">
        <v>28</v>
      </c>
      <c r="H164">
        <v>2024</v>
      </c>
      <c r="I164">
        <v>1</v>
      </c>
      <c r="J164">
        <v>16157</v>
      </c>
      <c r="K164" t="s">
        <v>320</v>
      </c>
      <c r="L164">
        <v>0</v>
      </c>
      <c r="M164" t="s">
        <v>145</v>
      </c>
    </row>
    <row r="165" spans="1:13" x14ac:dyDescent="0.25">
      <c r="A165">
        <v>3</v>
      </c>
      <c r="B165">
        <v>32</v>
      </c>
      <c r="C165">
        <v>4</v>
      </c>
      <c r="D165">
        <v>241</v>
      </c>
      <c r="E165">
        <v>1</v>
      </c>
      <c r="F165" t="s">
        <v>25</v>
      </c>
      <c r="G165" t="s">
        <v>28</v>
      </c>
      <c r="H165">
        <v>2024</v>
      </c>
      <c r="I165">
        <v>1</v>
      </c>
      <c r="J165">
        <v>16157</v>
      </c>
      <c r="K165" t="s">
        <v>321</v>
      </c>
      <c r="L165">
        <v>3.8362745098039217</v>
      </c>
      <c r="M165" t="s">
        <v>145</v>
      </c>
    </row>
    <row r="166" spans="1:13" x14ac:dyDescent="0.25">
      <c r="A166">
        <v>3</v>
      </c>
      <c r="B166">
        <v>32</v>
      </c>
      <c r="C166">
        <v>4</v>
      </c>
      <c r="D166">
        <v>242</v>
      </c>
      <c r="E166">
        <v>1</v>
      </c>
      <c r="F166" t="s">
        <v>25</v>
      </c>
      <c r="G166" t="s">
        <v>28</v>
      </c>
      <c r="H166">
        <v>2024</v>
      </c>
      <c r="I166">
        <v>2</v>
      </c>
      <c r="J166">
        <v>15925</v>
      </c>
      <c r="K166" t="s">
        <v>318</v>
      </c>
      <c r="L166">
        <v>0.36466269780067245</v>
      </c>
      <c r="M166" t="s">
        <v>145</v>
      </c>
    </row>
    <row r="167" spans="1:13" x14ac:dyDescent="0.25">
      <c r="A167">
        <v>3</v>
      </c>
      <c r="B167">
        <v>32</v>
      </c>
      <c r="C167">
        <v>4</v>
      </c>
      <c r="D167">
        <v>242</v>
      </c>
      <c r="E167">
        <v>1</v>
      </c>
      <c r="F167" t="s">
        <v>25</v>
      </c>
      <c r="G167" t="s">
        <v>28</v>
      </c>
      <c r="H167">
        <v>2024</v>
      </c>
      <c r="I167">
        <v>2</v>
      </c>
      <c r="J167">
        <v>15925</v>
      </c>
      <c r="K167" t="s">
        <v>319</v>
      </c>
      <c r="L167">
        <v>10.603911879372875</v>
      </c>
      <c r="M167" t="s">
        <v>145</v>
      </c>
    </row>
    <row r="168" spans="1:13" x14ac:dyDescent="0.25">
      <c r="A168">
        <v>3</v>
      </c>
      <c r="B168">
        <v>32</v>
      </c>
      <c r="C168">
        <v>4</v>
      </c>
      <c r="D168">
        <v>242</v>
      </c>
      <c r="E168">
        <v>1</v>
      </c>
      <c r="F168" t="s">
        <v>25</v>
      </c>
      <c r="G168" t="s">
        <v>28</v>
      </c>
      <c r="H168">
        <v>2024</v>
      </c>
      <c r="I168">
        <v>2</v>
      </c>
      <c r="J168">
        <v>15925</v>
      </c>
      <c r="K168" t="s">
        <v>320</v>
      </c>
      <c r="L168">
        <v>0</v>
      </c>
      <c r="M168" t="s">
        <v>145</v>
      </c>
    </row>
    <row r="169" spans="1:13" x14ac:dyDescent="0.25">
      <c r="A169">
        <v>3</v>
      </c>
      <c r="B169">
        <v>32</v>
      </c>
      <c r="C169">
        <v>4</v>
      </c>
      <c r="D169">
        <v>242</v>
      </c>
      <c r="E169">
        <v>1</v>
      </c>
      <c r="F169" t="s">
        <v>25</v>
      </c>
      <c r="G169" t="s">
        <v>28</v>
      </c>
      <c r="H169">
        <v>2024</v>
      </c>
      <c r="I169">
        <v>2</v>
      </c>
      <c r="J169">
        <v>15925</v>
      </c>
      <c r="K169" t="s">
        <v>321</v>
      </c>
      <c r="L169">
        <v>3.8124179846674497</v>
      </c>
      <c r="M169" t="s">
        <v>145</v>
      </c>
    </row>
    <row r="170" spans="1:13" x14ac:dyDescent="0.25">
      <c r="A170">
        <v>5</v>
      </c>
      <c r="B170">
        <v>51</v>
      </c>
      <c r="C170">
        <v>1</v>
      </c>
      <c r="D170">
        <v>142</v>
      </c>
      <c r="E170">
        <v>1</v>
      </c>
      <c r="F170" t="s">
        <v>31</v>
      </c>
      <c r="G170" t="s">
        <v>32</v>
      </c>
      <c r="H170">
        <v>2014</v>
      </c>
      <c r="I170">
        <v>2</v>
      </c>
      <c r="J170">
        <v>1617</v>
      </c>
      <c r="K170" t="s">
        <v>318</v>
      </c>
      <c r="L170">
        <v>17.398373983739837</v>
      </c>
      <c r="M170" t="s">
        <v>145</v>
      </c>
    </row>
    <row r="171" spans="1:13" x14ac:dyDescent="0.25">
      <c r="A171">
        <v>5</v>
      </c>
      <c r="B171">
        <v>51</v>
      </c>
      <c r="C171">
        <v>1</v>
      </c>
      <c r="D171">
        <v>142</v>
      </c>
      <c r="E171">
        <v>1</v>
      </c>
      <c r="F171" t="s">
        <v>31</v>
      </c>
      <c r="G171" t="s">
        <v>32</v>
      </c>
      <c r="H171">
        <v>2014</v>
      </c>
      <c r="I171">
        <v>2</v>
      </c>
      <c r="J171">
        <v>1617</v>
      </c>
      <c r="K171" t="s">
        <v>319</v>
      </c>
      <c r="L171">
        <v>42.984952889477867</v>
      </c>
      <c r="M171" t="s">
        <v>145</v>
      </c>
    </row>
    <row r="172" spans="1:13" x14ac:dyDescent="0.25">
      <c r="A172">
        <v>5</v>
      </c>
      <c r="B172">
        <v>51</v>
      </c>
      <c r="C172">
        <v>1</v>
      </c>
      <c r="D172">
        <v>142</v>
      </c>
      <c r="E172">
        <v>1</v>
      </c>
      <c r="F172" t="s">
        <v>31</v>
      </c>
      <c r="G172" t="s">
        <v>32</v>
      </c>
      <c r="H172">
        <v>2014</v>
      </c>
      <c r="I172">
        <v>2</v>
      </c>
      <c r="J172">
        <v>1617</v>
      </c>
      <c r="K172" t="s">
        <v>320</v>
      </c>
      <c r="L172">
        <v>5.388064536038538</v>
      </c>
      <c r="M172" t="s">
        <v>145</v>
      </c>
    </row>
    <row r="173" spans="1:13" x14ac:dyDescent="0.25">
      <c r="A173">
        <v>5</v>
      </c>
      <c r="B173">
        <v>51</v>
      </c>
      <c r="C173">
        <v>1</v>
      </c>
      <c r="D173">
        <v>142</v>
      </c>
      <c r="E173">
        <v>1</v>
      </c>
      <c r="F173" t="s">
        <v>31</v>
      </c>
      <c r="G173" t="s">
        <v>32</v>
      </c>
      <c r="H173">
        <v>2014</v>
      </c>
      <c r="I173">
        <v>2</v>
      </c>
      <c r="J173">
        <v>1617</v>
      </c>
      <c r="K173" t="s">
        <v>321</v>
      </c>
      <c r="L173">
        <v>31.353677485210866</v>
      </c>
      <c r="M173" t="s">
        <v>145</v>
      </c>
    </row>
    <row r="174" spans="1:13" x14ac:dyDescent="0.25">
      <c r="A174">
        <v>5</v>
      </c>
      <c r="B174">
        <v>51</v>
      </c>
      <c r="C174">
        <v>1</v>
      </c>
      <c r="D174">
        <v>151</v>
      </c>
      <c r="E174">
        <v>1</v>
      </c>
      <c r="F174" t="s">
        <v>31</v>
      </c>
      <c r="G174" t="s">
        <v>32</v>
      </c>
      <c r="H174">
        <v>2015</v>
      </c>
      <c r="I174">
        <v>1</v>
      </c>
      <c r="J174">
        <v>1794</v>
      </c>
      <c r="K174" t="s">
        <v>318</v>
      </c>
      <c r="L174">
        <v>16.012339308388004</v>
      </c>
      <c r="M174" t="s">
        <v>145</v>
      </c>
    </row>
    <row r="175" spans="1:13" x14ac:dyDescent="0.25">
      <c r="A175">
        <v>5</v>
      </c>
      <c r="B175">
        <v>51</v>
      </c>
      <c r="C175">
        <v>1</v>
      </c>
      <c r="D175">
        <v>151</v>
      </c>
      <c r="E175">
        <v>1</v>
      </c>
      <c r="F175" t="s">
        <v>31</v>
      </c>
      <c r="G175" t="s">
        <v>32</v>
      </c>
      <c r="H175">
        <v>2015</v>
      </c>
      <c r="I175">
        <v>1</v>
      </c>
      <c r="J175">
        <v>1794</v>
      </c>
      <c r="K175" t="s">
        <v>319</v>
      </c>
      <c r="L175">
        <v>33.752530929113703</v>
      </c>
      <c r="M175" t="s">
        <v>145</v>
      </c>
    </row>
    <row r="176" spans="1:13" x14ac:dyDescent="0.25">
      <c r="A176">
        <v>5</v>
      </c>
      <c r="B176">
        <v>51</v>
      </c>
      <c r="C176">
        <v>1</v>
      </c>
      <c r="D176">
        <v>151</v>
      </c>
      <c r="E176">
        <v>1</v>
      </c>
      <c r="F176" t="s">
        <v>31</v>
      </c>
      <c r="G176" t="s">
        <v>32</v>
      </c>
      <c r="H176">
        <v>2015</v>
      </c>
      <c r="I176">
        <v>1</v>
      </c>
      <c r="J176">
        <v>1794</v>
      </c>
      <c r="K176" t="s">
        <v>320</v>
      </c>
      <c r="L176">
        <v>6.0151329725533396</v>
      </c>
      <c r="M176" t="s">
        <v>145</v>
      </c>
    </row>
    <row r="177" spans="1:13" x14ac:dyDescent="0.25">
      <c r="A177">
        <v>5</v>
      </c>
      <c r="B177">
        <v>51</v>
      </c>
      <c r="C177">
        <v>1</v>
      </c>
      <c r="D177">
        <v>151</v>
      </c>
      <c r="E177">
        <v>1</v>
      </c>
      <c r="F177" t="s">
        <v>31</v>
      </c>
      <c r="G177" t="s">
        <v>32</v>
      </c>
      <c r="H177">
        <v>2015</v>
      </c>
      <c r="I177">
        <v>1</v>
      </c>
      <c r="J177">
        <v>1794</v>
      </c>
      <c r="K177" t="s">
        <v>321</v>
      </c>
      <c r="L177">
        <v>24.806238879088777</v>
      </c>
      <c r="M177" t="s">
        <v>145</v>
      </c>
    </row>
    <row r="178" spans="1:13" x14ac:dyDescent="0.25">
      <c r="A178">
        <v>5</v>
      </c>
      <c r="B178">
        <v>51</v>
      </c>
      <c r="C178">
        <v>1</v>
      </c>
      <c r="D178">
        <v>152</v>
      </c>
      <c r="E178">
        <v>1</v>
      </c>
      <c r="F178" t="s">
        <v>31</v>
      </c>
      <c r="G178" t="s">
        <v>32</v>
      </c>
      <c r="H178">
        <v>2015</v>
      </c>
      <c r="I178">
        <v>2</v>
      </c>
      <c r="J178">
        <v>1856</v>
      </c>
      <c r="K178" t="s">
        <v>318</v>
      </c>
      <c r="L178">
        <v>11.093631061086025</v>
      </c>
      <c r="M178" t="s">
        <v>145</v>
      </c>
    </row>
    <row r="179" spans="1:13" x14ac:dyDescent="0.25">
      <c r="A179">
        <v>5</v>
      </c>
      <c r="B179">
        <v>51</v>
      </c>
      <c r="C179">
        <v>1</v>
      </c>
      <c r="D179">
        <v>152</v>
      </c>
      <c r="E179">
        <v>1</v>
      </c>
      <c r="F179" t="s">
        <v>31</v>
      </c>
      <c r="G179" t="s">
        <v>32</v>
      </c>
      <c r="H179">
        <v>2015</v>
      </c>
      <c r="I179">
        <v>2</v>
      </c>
      <c r="J179">
        <v>1856</v>
      </c>
      <c r="K179" t="s">
        <v>319</v>
      </c>
      <c r="L179">
        <v>28.945819467116518</v>
      </c>
      <c r="M179" t="s">
        <v>145</v>
      </c>
    </row>
    <row r="180" spans="1:13" x14ac:dyDescent="0.25">
      <c r="A180">
        <v>5</v>
      </c>
      <c r="B180">
        <v>51</v>
      </c>
      <c r="C180">
        <v>1</v>
      </c>
      <c r="D180">
        <v>152</v>
      </c>
      <c r="E180">
        <v>1</v>
      </c>
      <c r="F180" t="s">
        <v>31</v>
      </c>
      <c r="G180" t="s">
        <v>32</v>
      </c>
      <c r="H180">
        <v>2015</v>
      </c>
      <c r="I180">
        <v>2</v>
      </c>
      <c r="J180">
        <v>1856</v>
      </c>
      <c r="K180" t="s">
        <v>320</v>
      </c>
      <c r="L180">
        <v>3.7535818450993172</v>
      </c>
      <c r="M180" t="s">
        <v>145</v>
      </c>
    </row>
    <row r="181" spans="1:13" x14ac:dyDescent="0.25">
      <c r="A181">
        <v>5</v>
      </c>
      <c r="B181">
        <v>51</v>
      </c>
      <c r="C181">
        <v>1</v>
      </c>
      <c r="D181">
        <v>152</v>
      </c>
      <c r="E181">
        <v>1</v>
      </c>
      <c r="F181" t="s">
        <v>31</v>
      </c>
      <c r="G181" t="s">
        <v>32</v>
      </c>
      <c r="H181">
        <v>2015</v>
      </c>
      <c r="I181">
        <v>2</v>
      </c>
      <c r="J181">
        <v>1856</v>
      </c>
      <c r="K181" t="s">
        <v>321</v>
      </c>
      <c r="L181">
        <v>20.467304497158423</v>
      </c>
      <c r="M181" t="s">
        <v>145</v>
      </c>
    </row>
    <row r="182" spans="1:13" x14ac:dyDescent="0.25">
      <c r="A182">
        <v>5</v>
      </c>
      <c r="B182">
        <v>51</v>
      </c>
      <c r="C182">
        <v>1</v>
      </c>
      <c r="D182">
        <v>161</v>
      </c>
      <c r="E182">
        <v>1</v>
      </c>
      <c r="F182" t="s">
        <v>31</v>
      </c>
      <c r="G182" t="s">
        <v>32</v>
      </c>
      <c r="H182">
        <v>2016</v>
      </c>
      <c r="I182">
        <v>1</v>
      </c>
      <c r="J182">
        <v>1944</v>
      </c>
      <c r="K182" t="s">
        <v>318</v>
      </c>
      <c r="L182">
        <v>12.314083559595808</v>
      </c>
      <c r="M182" t="s">
        <v>145</v>
      </c>
    </row>
    <row r="183" spans="1:13" x14ac:dyDescent="0.25">
      <c r="A183">
        <v>5</v>
      </c>
      <c r="B183">
        <v>51</v>
      </c>
      <c r="C183">
        <v>1</v>
      </c>
      <c r="D183">
        <v>161</v>
      </c>
      <c r="E183">
        <v>1</v>
      </c>
      <c r="F183" t="s">
        <v>31</v>
      </c>
      <c r="G183" t="s">
        <v>32</v>
      </c>
      <c r="H183">
        <v>2016</v>
      </c>
      <c r="I183">
        <v>1</v>
      </c>
      <c r="J183">
        <v>1944</v>
      </c>
      <c r="K183" t="s">
        <v>319</v>
      </c>
      <c r="L183">
        <v>29.473064430055569</v>
      </c>
      <c r="M183" t="s">
        <v>145</v>
      </c>
    </row>
    <row r="184" spans="1:13" x14ac:dyDescent="0.25">
      <c r="A184">
        <v>5</v>
      </c>
      <c r="B184">
        <v>51</v>
      </c>
      <c r="C184">
        <v>1</v>
      </c>
      <c r="D184">
        <v>161</v>
      </c>
      <c r="E184">
        <v>1</v>
      </c>
      <c r="F184" t="s">
        <v>31</v>
      </c>
      <c r="G184" t="s">
        <v>32</v>
      </c>
      <c r="H184">
        <v>2016</v>
      </c>
      <c r="I184">
        <v>1</v>
      </c>
      <c r="J184">
        <v>1944</v>
      </c>
      <c r="K184" t="s">
        <v>320</v>
      </c>
      <c r="L184">
        <v>4.0283650587830611</v>
      </c>
      <c r="M184" t="s">
        <v>145</v>
      </c>
    </row>
    <row r="185" spans="1:13" x14ac:dyDescent="0.25">
      <c r="A185">
        <v>5</v>
      </c>
      <c r="B185">
        <v>51</v>
      </c>
      <c r="C185">
        <v>1</v>
      </c>
      <c r="D185">
        <v>161</v>
      </c>
      <c r="E185">
        <v>1</v>
      </c>
      <c r="F185" t="s">
        <v>31</v>
      </c>
      <c r="G185" t="s">
        <v>32</v>
      </c>
      <c r="H185">
        <v>2016</v>
      </c>
      <c r="I185">
        <v>1</v>
      </c>
      <c r="J185">
        <v>1944</v>
      </c>
      <c r="K185" t="s">
        <v>321</v>
      </c>
      <c r="L185">
        <v>21.08871975964459</v>
      </c>
      <c r="M185" t="s">
        <v>145</v>
      </c>
    </row>
    <row r="186" spans="1:13" x14ac:dyDescent="0.25">
      <c r="A186">
        <v>5</v>
      </c>
      <c r="B186">
        <v>51</v>
      </c>
      <c r="C186">
        <v>1</v>
      </c>
      <c r="D186">
        <v>162</v>
      </c>
      <c r="E186">
        <v>1</v>
      </c>
      <c r="F186" t="s">
        <v>31</v>
      </c>
      <c r="G186" t="s">
        <v>32</v>
      </c>
      <c r="H186">
        <v>2016</v>
      </c>
      <c r="I186">
        <v>2</v>
      </c>
      <c r="J186">
        <v>1968</v>
      </c>
      <c r="K186" t="s">
        <v>318</v>
      </c>
      <c r="L186">
        <v>13.781182392045563</v>
      </c>
      <c r="M186" t="s">
        <v>145</v>
      </c>
    </row>
    <row r="187" spans="1:13" x14ac:dyDescent="0.25">
      <c r="A187">
        <v>5</v>
      </c>
      <c r="B187">
        <v>51</v>
      </c>
      <c r="C187">
        <v>1</v>
      </c>
      <c r="D187">
        <v>162</v>
      </c>
      <c r="E187">
        <v>1</v>
      </c>
      <c r="F187" t="s">
        <v>31</v>
      </c>
      <c r="G187" t="s">
        <v>32</v>
      </c>
      <c r="H187">
        <v>2016</v>
      </c>
      <c r="I187">
        <v>2</v>
      </c>
      <c r="J187">
        <v>1968</v>
      </c>
      <c r="K187" t="s">
        <v>319</v>
      </c>
      <c r="L187">
        <v>32.858781694010176</v>
      </c>
      <c r="M187" t="s">
        <v>145</v>
      </c>
    </row>
    <row r="188" spans="1:13" x14ac:dyDescent="0.25">
      <c r="A188">
        <v>5</v>
      </c>
      <c r="B188">
        <v>51</v>
      </c>
      <c r="C188">
        <v>1</v>
      </c>
      <c r="D188">
        <v>162</v>
      </c>
      <c r="E188">
        <v>1</v>
      </c>
      <c r="F188" t="s">
        <v>31</v>
      </c>
      <c r="G188" t="s">
        <v>32</v>
      </c>
      <c r="H188">
        <v>2016</v>
      </c>
      <c r="I188">
        <v>2</v>
      </c>
      <c r="J188">
        <v>1968</v>
      </c>
      <c r="K188" t="s">
        <v>320</v>
      </c>
      <c r="L188">
        <v>3.8130217257374963</v>
      </c>
      <c r="M188" t="s">
        <v>145</v>
      </c>
    </row>
    <row r="189" spans="1:13" x14ac:dyDescent="0.25">
      <c r="A189">
        <v>5</v>
      </c>
      <c r="B189">
        <v>51</v>
      </c>
      <c r="C189">
        <v>1</v>
      </c>
      <c r="D189">
        <v>162</v>
      </c>
      <c r="E189">
        <v>1</v>
      </c>
      <c r="F189" t="s">
        <v>31</v>
      </c>
      <c r="G189" t="s">
        <v>32</v>
      </c>
      <c r="H189">
        <v>2016</v>
      </c>
      <c r="I189">
        <v>2</v>
      </c>
      <c r="J189">
        <v>1968</v>
      </c>
      <c r="K189" t="s">
        <v>321</v>
      </c>
      <c r="L189">
        <v>24.439396903997942</v>
      </c>
      <c r="M189" t="s">
        <v>145</v>
      </c>
    </row>
    <row r="190" spans="1:13" x14ac:dyDescent="0.25">
      <c r="A190">
        <v>5</v>
      </c>
      <c r="B190">
        <v>51</v>
      </c>
      <c r="C190">
        <v>1</v>
      </c>
      <c r="D190">
        <v>171</v>
      </c>
      <c r="E190">
        <v>1</v>
      </c>
      <c r="F190" t="s">
        <v>31</v>
      </c>
      <c r="G190" t="s">
        <v>32</v>
      </c>
      <c r="H190">
        <v>2017</v>
      </c>
      <c r="I190">
        <v>1</v>
      </c>
      <c r="J190">
        <v>2016</v>
      </c>
      <c r="K190" t="s">
        <v>318</v>
      </c>
      <c r="L190">
        <v>14.054484673473532</v>
      </c>
      <c r="M190" t="s">
        <v>145</v>
      </c>
    </row>
    <row r="191" spans="1:13" x14ac:dyDescent="0.25">
      <c r="A191">
        <v>5</v>
      </c>
      <c r="B191">
        <v>51</v>
      </c>
      <c r="C191">
        <v>1</v>
      </c>
      <c r="D191">
        <v>171</v>
      </c>
      <c r="E191">
        <v>1</v>
      </c>
      <c r="F191" t="s">
        <v>31</v>
      </c>
      <c r="G191" t="s">
        <v>32</v>
      </c>
      <c r="H191">
        <v>2017</v>
      </c>
      <c r="I191">
        <v>1</v>
      </c>
      <c r="J191">
        <v>2016</v>
      </c>
      <c r="K191" t="s">
        <v>319</v>
      </c>
      <c r="L191">
        <v>33.982532352797101</v>
      </c>
      <c r="M191" t="s">
        <v>145</v>
      </c>
    </row>
    <row r="192" spans="1:13" x14ac:dyDescent="0.25">
      <c r="A192">
        <v>5</v>
      </c>
      <c r="B192">
        <v>51</v>
      </c>
      <c r="C192">
        <v>1</v>
      </c>
      <c r="D192">
        <v>171</v>
      </c>
      <c r="E192">
        <v>1</v>
      </c>
      <c r="F192" t="s">
        <v>31</v>
      </c>
      <c r="G192" t="s">
        <v>32</v>
      </c>
      <c r="H192">
        <v>2017</v>
      </c>
      <c r="I192">
        <v>1</v>
      </c>
      <c r="J192">
        <v>2016</v>
      </c>
      <c r="K192" t="s">
        <v>320</v>
      </c>
      <c r="L192">
        <v>3.717213495422266</v>
      </c>
      <c r="M192" t="s">
        <v>145</v>
      </c>
    </row>
    <row r="193" spans="1:13" x14ac:dyDescent="0.25">
      <c r="A193">
        <v>5</v>
      </c>
      <c r="B193">
        <v>51</v>
      </c>
      <c r="C193">
        <v>1</v>
      </c>
      <c r="D193">
        <v>171</v>
      </c>
      <c r="E193">
        <v>1</v>
      </c>
      <c r="F193" t="s">
        <v>31</v>
      </c>
      <c r="G193" t="s">
        <v>32</v>
      </c>
      <c r="H193">
        <v>2017</v>
      </c>
      <c r="I193">
        <v>1</v>
      </c>
      <c r="J193">
        <v>2016</v>
      </c>
      <c r="K193" t="s">
        <v>321</v>
      </c>
      <c r="L193">
        <v>25.31222364620972</v>
      </c>
      <c r="M193" t="s">
        <v>145</v>
      </c>
    </row>
    <row r="194" spans="1:13" x14ac:dyDescent="0.25">
      <c r="A194">
        <v>5</v>
      </c>
      <c r="B194">
        <v>51</v>
      </c>
      <c r="C194">
        <v>1</v>
      </c>
      <c r="D194">
        <v>172</v>
      </c>
      <c r="E194">
        <v>1</v>
      </c>
      <c r="F194" t="s">
        <v>31</v>
      </c>
      <c r="G194" t="s">
        <v>32</v>
      </c>
      <c r="H194">
        <v>2017</v>
      </c>
      <c r="I194">
        <v>2</v>
      </c>
      <c r="J194">
        <v>1966</v>
      </c>
      <c r="K194" t="s">
        <v>318</v>
      </c>
      <c r="L194">
        <v>14.765250394597938</v>
      </c>
      <c r="M194" t="s">
        <v>145</v>
      </c>
    </row>
    <row r="195" spans="1:13" x14ac:dyDescent="0.25">
      <c r="A195">
        <v>5</v>
      </c>
      <c r="B195">
        <v>51</v>
      </c>
      <c r="C195">
        <v>1</v>
      </c>
      <c r="D195">
        <v>172</v>
      </c>
      <c r="E195">
        <v>1</v>
      </c>
      <c r="F195" t="s">
        <v>31</v>
      </c>
      <c r="G195" t="s">
        <v>32</v>
      </c>
      <c r="H195">
        <v>2017</v>
      </c>
      <c r="I195">
        <v>2</v>
      </c>
      <c r="J195">
        <v>1966</v>
      </c>
      <c r="K195" t="s">
        <v>319</v>
      </c>
      <c r="L195">
        <v>34.848864886050343</v>
      </c>
      <c r="M195" t="s">
        <v>145</v>
      </c>
    </row>
    <row r="196" spans="1:13" x14ac:dyDescent="0.25">
      <c r="A196">
        <v>5</v>
      </c>
      <c r="B196">
        <v>51</v>
      </c>
      <c r="C196">
        <v>1</v>
      </c>
      <c r="D196">
        <v>172</v>
      </c>
      <c r="E196">
        <v>1</v>
      </c>
      <c r="F196" t="s">
        <v>31</v>
      </c>
      <c r="G196" t="s">
        <v>32</v>
      </c>
      <c r="H196">
        <v>2017</v>
      </c>
      <c r="I196">
        <v>2</v>
      </c>
      <c r="J196">
        <v>1966</v>
      </c>
      <c r="K196" t="s">
        <v>320</v>
      </c>
      <c r="L196">
        <v>3.3786197730010201</v>
      </c>
      <c r="M196" t="s">
        <v>145</v>
      </c>
    </row>
    <row r="197" spans="1:13" x14ac:dyDescent="0.25">
      <c r="A197">
        <v>5</v>
      </c>
      <c r="B197">
        <v>51</v>
      </c>
      <c r="C197">
        <v>1</v>
      </c>
      <c r="D197">
        <v>172</v>
      </c>
      <c r="E197">
        <v>1</v>
      </c>
      <c r="F197" t="s">
        <v>31</v>
      </c>
      <c r="G197" t="s">
        <v>32</v>
      </c>
      <c r="H197">
        <v>2017</v>
      </c>
      <c r="I197">
        <v>2</v>
      </c>
      <c r="J197">
        <v>1966</v>
      </c>
      <c r="K197" t="s">
        <v>321</v>
      </c>
      <c r="L197">
        <v>26.450725698487751</v>
      </c>
      <c r="M197" t="s">
        <v>145</v>
      </c>
    </row>
    <row r="198" spans="1:13" x14ac:dyDescent="0.25">
      <c r="A198">
        <v>5</v>
      </c>
      <c r="B198">
        <v>51</v>
      </c>
      <c r="C198">
        <v>1</v>
      </c>
      <c r="D198">
        <v>181</v>
      </c>
      <c r="E198">
        <v>1</v>
      </c>
      <c r="F198" t="s">
        <v>31</v>
      </c>
      <c r="G198" t="s">
        <v>32</v>
      </c>
      <c r="H198">
        <v>2018</v>
      </c>
      <c r="I198">
        <v>1</v>
      </c>
      <c r="J198">
        <v>2023</v>
      </c>
      <c r="K198" t="s">
        <v>318</v>
      </c>
      <c r="L198">
        <v>18.102184511572794</v>
      </c>
      <c r="M198" t="s">
        <v>145</v>
      </c>
    </row>
    <row r="199" spans="1:13" x14ac:dyDescent="0.25">
      <c r="A199">
        <v>5</v>
      </c>
      <c r="B199">
        <v>51</v>
      </c>
      <c r="C199">
        <v>1</v>
      </c>
      <c r="D199">
        <v>181</v>
      </c>
      <c r="E199">
        <v>1</v>
      </c>
      <c r="F199" t="s">
        <v>31</v>
      </c>
      <c r="G199" t="s">
        <v>32</v>
      </c>
      <c r="H199">
        <v>2018</v>
      </c>
      <c r="I199">
        <v>1</v>
      </c>
      <c r="J199">
        <v>2023</v>
      </c>
      <c r="K199" t="s">
        <v>319</v>
      </c>
      <c r="L199">
        <v>38.134284771955933</v>
      </c>
      <c r="M199" t="s">
        <v>145</v>
      </c>
    </row>
    <row r="200" spans="1:13" x14ac:dyDescent="0.25">
      <c r="A200">
        <v>5</v>
      </c>
      <c r="B200">
        <v>51</v>
      </c>
      <c r="C200">
        <v>1</v>
      </c>
      <c r="D200">
        <v>181</v>
      </c>
      <c r="E200">
        <v>1</v>
      </c>
      <c r="F200" t="s">
        <v>31</v>
      </c>
      <c r="G200" t="s">
        <v>32</v>
      </c>
      <c r="H200">
        <v>2018</v>
      </c>
      <c r="I200">
        <v>1</v>
      </c>
      <c r="J200">
        <v>2023</v>
      </c>
      <c r="K200" t="s">
        <v>320</v>
      </c>
      <c r="L200">
        <v>4.7023788938858635</v>
      </c>
      <c r="M200" t="s">
        <v>145</v>
      </c>
    </row>
    <row r="201" spans="1:13" x14ac:dyDescent="0.25">
      <c r="A201">
        <v>5</v>
      </c>
      <c r="B201">
        <v>51</v>
      </c>
      <c r="C201">
        <v>1</v>
      </c>
      <c r="D201">
        <v>181</v>
      </c>
      <c r="E201">
        <v>1</v>
      </c>
      <c r="F201" t="s">
        <v>31</v>
      </c>
      <c r="G201" t="s">
        <v>32</v>
      </c>
      <c r="H201">
        <v>2018</v>
      </c>
      <c r="I201">
        <v>1</v>
      </c>
      <c r="J201">
        <v>2023</v>
      </c>
      <c r="K201" t="s">
        <v>321</v>
      </c>
      <c r="L201">
        <v>29.695715459414338</v>
      </c>
      <c r="M201" t="s">
        <v>145</v>
      </c>
    </row>
    <row r="202" spans="1:13" x14ac:dyDescent="0.25">
      <c r="A202">
        <v>5</v>
      </c>
      <c r="B202">
        <v>51</v>
      </c>
      <c r="C202">
        <v>1</v>
      </c>
      <c r="D202">
        <v>182</v>
      </c>
      <c r="E202">
        <v>1</v>
      </c>
      <c r="F202" t="s">
        <v>31</v>
      </c>
      <c r="G202" t="s">
        <v>32</v>
      </c>
      <c r="H202">
        <v>2018</v>
      </c>
      <c r="I202">
        <v>2</v>
      </c>
      <c r="J202">
        <v>2061</v>
      </c>
      <c r="K202" t="s">
        <v>318</v>
      </c>
      <c r="L202">
        <v>18.228966736369081</v>
      </c>
      <c r="M202" t="s">
        <v>145</v>
      </c>
    </row>
    <row r="203" spans="1:13" x14ac:dyDescent="0.25">
      <c r="A203">
        <v>5</v>
      </c>
      <c r="B203">
        <v>51</v>
      </c>
      <c r="C203">
        <v>1</v>
      </c>
      <c r="D203">
        <v>182</v>
      </c>
      <c r="E203">
        <v>1</v>
      </c>
      <c r="F203" t="s">
        <v>31</v>
      </c>
      <c r="G203" t="s">
        <v>32</v>
      </c>
      <c r="H203">
        <v>2018</v>
      </c>
      <c r="I203">
        <v>2</v>
      </c>
      <c r="J203">
        <v>2061</v>
      </c>
      <c r="K203" t="s">
        <v>319</v>
      </c>
      <c r="L203">
        <v>38.243582716220452</v>
      </c>
      <c r="M203" t="s">
        <v>145</v>
      </c>
    </row>
    <row r="204" spans="1:13" x14ac:dyDescent="0.25">
      <c r="A204">
        <v>5</v>
      </c>
      <c r="B204">
        <v>51</v>
      </c>
      <c r="C204">
        <v>1</v>
      </c>
      <c r="D204">
        <v>182</v>
      </c>
      <c r="E204">
        <v>1</v>
      </c>
      <c r="F204" t="s">
        <v>31</v>
      </c>
      <c r="G204" t="s">
        <v>32</v>
      </c>
      <c r="H204">
        <v>2018</v>
      </c>
      <c r="I204">
        <v>2</v>
      </c>
      <c r="J204">
        <v>2061</v>
      </c>
      <c r="K204" t="s">
        <v>320</v>
      </c>
      <c r="L204">
        <v>4.4611200623967324</v>
      </c>
      <c r="M204" t="s">
        <v>145</v>
      </c>
    </row>
    <row r="205" spans="1:13" x14ac:dyDescent="0.25">
      <c r="A205">
        <v>5</v>
      </c>
      <c r="B205">
        <v>51</v>
      </c>
      <c r="C205">
        <v>1</v>
      </c>
      <c r="D205">
        <v>182</v>
      </c>
      <c r="E205">
        <v>1</v>
      </c>
      <c r="F205" t="s">
        <v>31</v>
      </c>
      <c r="G205" t="s">
        <v>32</v>
      </c>
      <c r="H205">
        <v>2018</v>
      </c>
      <c r="I205">
        <v>2</v>
      </c>
      <c r="J205">
        <v>2061</v>
      </c>
      <c r="K205" t="s">
        <v>321</v>
      </c>
      <c r="L205">
        <v>29.647694979277549</v>
      </c>
      <c r="M205" t="s">
        <v>145</v>
      </c>
    </row>
    <row r="206" spans="1:13" x14ac:dyDescent="0.25">
      <c r="A206">
        <v>5</v>
      </c>
      <c r="B206">
        <v>51</v>
      </c>
      <c r="C206">
        <v>1</v>
      </c>
      <c r="D206">
        <v>191</v>
      </c>
      <c r="E206">
        <v>1</v>
      </c>
      <c r="F206" t="s">
        <v>31</v>
      </c>
      <c r="G206" t="s">
        <v>32</v>
      </c>
      <c r="H206">
        <v>2019</v>
      </c>
      <c r="I206">
        <v>1</v>
      </c>
      <c r="J206">
        <v>2077</v>
      </c>
      <c r="K206" t="s">
        <v>318</v>
      </c>
      <c r="L206">
        <v>16.366928934593023</v>
      </c>
      <c r="M206" t="s">
        <v>145</v>
      </c>
    </row>
    <row r="207" spans="1:13" x14ac:dyDescent="0.25">
      <c r="A207">
        <v>5</v>
      </c>
      <c r="B207">
        <v>51</v>
      </c>
      <c r="C207">
        <v>1</v>
      </c>
      <c r="D207">
        <v>191</v>
      </c>
      <c r="E207">
        <v>1</v>
      </c>
      <c r="F207" t="s">
        <v>31</v>
      </c>
      <c r="G207" t="s">
        <v>32</v>
      </c>
      <c r="H207">
        <v>2019</v>
      </c>
      <c r="I207">
        <v>1</v>
      </c>
      <c r="J207">
        <v>2077</v>
      </c>
      <c r="K207" t="s">
        <v>319</v>
      </c>
      <c r="L207">
        <v>35.31485836023009</v>
      </c>
      <c r="M207" t="s">
        <v>145</v>
      </c>
    </row>
    <row r="208" spans="1:13" x14ac:dyDescent="0.25">
      <c r="A208">
        <v>5</v>
      </c>
      <c r="B208">
        <v>51</v>
      </c>
      <c r="C208">
        <v>1</v>
      </c>
      <c r="D208">
        <v>191</v>
      </c>
      <c r="E208">
        <v>1</v>
      </c>
      <c r="F208" t="s">
        <v>31</v>
      </c>
      <c r="G208" t="s">
        <v>32</v>
      </c>
      <c r="H208">
        <v>2019</v>
      </c>
      <c r="I208">
        <v>1</v>
      </c>
      <c r="J208">
        <v>2077</v>
      </c>
      <c r="K208" t="s">
        <v>320</v>
      </c>
      <c r="L208">
        <v>4.2783047247756967</v>
      </c>
      <c r="M208" t="s">
        <v>145</v>
      </c>
    </row>
    <row r="209" spans="1:13" x14ac:dyDescent="0.25">
      <c r="A209">
        <v>5</v>
      </c>
      <c r="B209">
        <v>51</v>
      </c>
      <c r="C209">
        <v>1</v>
      </c>
      <c r="D209">
        <v>191</v>
      </c>
      <c r="E209">
        <v>1</v>
      </c>
      <c r="F209" t="s">
        <v>31</v>
      </c>
      <c r="G209" t="s">
        <v>32</v>
      </c>
      <c r="H209">
        <v>2019</v>
      </c>
      <c r="I209">
        <v>1</v>
      </c>
      <c r="J209">
        <v>2077</v>
      </c>
      <c r="K209" t="s">
        <v>321</v>
      </c>
      <c r="L209">
        <v>27.555452202909041</v>
      </c>
      <c r="M209" t="s">
        <v>145</v>
      </c>
    </row>
    <row r="210" spans="1:13" x14ac:dyDescent="0.25">
      <c r="A210">
        <v>5</v>
      </c>
      <c r="B210">
        <v>51</v>
      </c>
      <c r="C210">
        <v>1</v>
      </c>
      <c r="D210">
        <v>192</v>
      </c>
      <c r="E210">
        <v>1</v>
      </c>
      <c r="F210" t="s">
        <v>31</v>
      </c>
      <c r="G210" t="s">
        <v>32</v>
      </c>
      <c r="H210">
        <v>2019</v>
      </c>
      <c r="I210">
        <v>2</v>
      </c>
      <c r="J210">
        <v>2056</v>
      </c>
      <c r="K210" t="s">
        <v>318</v>
      </c>
      <c r="L210">
        <v>18.890223183640927</v>
      </c>
      <c r="M210" t="s">
        <v>145</v>
      </c>
    </row>
    <row r="211" spans="1:13" x14ac:dyDescent="0.25">
      <c r="A211">
        <v>5</v>
      </c>
      <c r="B211">
        <v>51</v>
      </c>
      <c r="C211">
        <v>1</v>
      </c>
      <c r="D211">
        <v>192</v>
      </c>
      <c r="E211">
        <v>1</v>
      </c>
      <c r="F211" t="s">
        <v>31</v>
      </c>
      <c r="G211" t="s">
        <v>32</v>
      </c>
      <c r="H211">
        <v>2019</v>
      </c>
      <c r="I211">
        <v>2</v>
      </c>
      <c r="J211">
        <v>2056</v>
      </c>
      <c r="K211" t="s">
        <v>319</v>
      </c>
      <c r="L211">
        <v>37.140519785705607</v>
      </c>
      <c r="M211" t="s">
        <v>145</v>
      </c>
    </row>
    <row r="212" spans="1:13" x14ac:dyDescent="0.25">
      <c r="A212">
        <v>5</v>
      </c>
      <c r="B212">
        <v>51</v>
      </c>
      <c r="C212">
        <v>1</v>
      </c>
      <c r="D212">
        <v>192</v>
      </c>
      <c r="E212">
        <v>1</v>
      </c>
      <c r="F212" t="s">
        <v>31</v>
      </c>
      <c r="G212" t="s">
        <v>32</v>
      </c>
      <c r="H212">
        <v>2019</v>
      </c>
      <c r="I212">
        <v>2</v>
      </c>
      <c r="J212">
        <v>2056</v>
      </c>
      <c r="K212" t="s">
        <v>320</v>
      </c>
      <c r="L212">
        <v>7.9599003435389193</v>
      </c>
      <c r="M212" t="s">
        <v>145</v>
      </c>
    </row>
    <row r="213" spans="1:13" x14ac:dyDescent="0.25">
      <c r="A213">
        <v>5</v>
      </c>
      <c r="B213">
        <v>51</v>
      </c>
      <c r="C213">
        <v>1</v>
      </c>
      <c r="D213">
        <v>192</v>
      </c>
      <c r="E213">
        <v>1</v>
      </c>
      <c r="F213" t="s">
        <v>31</v>
      </c>
      <c r="G213" t="s">
        <v>32</v>
      </c>
      <c r="H213">
        <v>2019</v>
      </c>
      <c r="I213">
        <v>2</v>
      </c>
      <c r="J213">
        <v>2056</v>
      </c>
      <c r="K213" t="s">
        <v>321</v>
      </c>
      <c r="L213">
        <v>28.820601481246122</v>
      </c>
      <c r="M213" t="s">
        <v>145</v>
      </c>
    </row>
    <row r="214" spans="1:13" x14ac:dyDescent="0.25">
      <c r="A214">
        <v>5</v>
      </c>
      <c r="B214">
        <v>51</v>
      </c>
      <c r="C214">
        <v>1</v>
      </c>
      <c r="D214">
        <v>201</v>
      </c>
      <c r="E214">
        <v>1</v>
      </c>
      <c r="F214" t="s">
        <v>31</v>
      </c>
      <c r="G214" t="s">
        <v>32</v>
      </c>
      <c r="H214">
        <v>2020</v>
      </c>
      <c r="I214">
        <v>1</v>
      </c>
      <c r="J214">
        <v>2091</v>
      </c>
      <c r="K214" t="s">
        <v>318</v>
      </c>
      <c r="L214">
        <v>21.463307154065063</v>
      </c>
      <c r="M214" t="s">
        <v>145</v>
      </c>
    </row>
    <row r="215" spans="1:13" x14ac:dyDescent="0.25">
      <c r="A215">
        <v>5</v>
      </c>
      <c r="B215">
        <v>51</v>
      </c>
      <c r="C215">
        <v>1</v>
      </c>
      <c r="D215">
        <v>201</v>
      </c>
      <c r="E215">
        <v>1</v>
      </c>
      <c r="F215" t="s">
        <v>31</v>
      </c>
      <c r="G215" t="s">
        <v>32</v>
      </c>
      <c r="H215">
        <v>2020</v>
      </c>
      <c r="I215">
        <v>1</v>
      </c>
      <c r="J215">
        <v>2091</v>
      </c>
      <c r="K215" t="s">
        <v>319</v>
      </c>
      <c r="L215">
        <v>41.267096076631454</v>
      </c>
      <c r="M215" t="s">
        <v>145</v>
      </c>
    </row>
    <row r="216" spans="1:13" x14ac:dyDescent="0.25">
      <c r="A216">
        <v>5</v>
      </c>
      <c r="B216">
        <v>51</v>
      </c>
      <c r="C216">
        <v>1</v>
      </c>
      <c r="D216">
        <v>201</v>
      </c>
      <c r="E216">
        <v>1</v>
      </c>
      <c r="F216" t="s">
        <v>31</v>
      </c>
      <c r="G216" t="s">
        <v>32</v>
      </c>
      <c r="H216">
        <v>2020</v>
      </c>
      <c r="I216">
        <v>1</v>
      </c>
      <c r="J216">
        <v>2091</v>
      </c>
      <c r="K216" t="s">
        <v>320</v>
      </c>
      <c r="L216">
        <v>8.0364420379675305</v>
      </c>
      <c r="M216" t="s">
        <v>145</v>
      </c>
    </row>
    <row r="217" spans="1:13" x14ac:dyDescent="0.25">
      <c r="A217">
        <v>5</v>
      </c>
      <c r="B217">
        <v>51</v>
      </c>
      <c r="C217">
        <v>1</v>
      </c>
      <c r="D217">
        <v>201</v>
      </c>
      <c r="E217">
        <v>1</v>
      </c>
      <c r="F217" t="s">
        <v>31</v>
      </c>
      <c r="G217" t="s">
        <v>32</v>
      </c>
      <c r="H217">
        <v>2020</v>
      </c>
      <c r="I217">
        <v>1</v>
      </c>
      <c r="J217">
        <v>2091</v>
      </c>
      <c r="K217" t="s">
        <v>321</v>
      </c>
      <c r="L217">
        <v>31.059718380712606</v>
      </c>
      <c r="M217" t="s">
        <v>145</v>
      </c>
    </row>
    <row r="218" spans="1:13" x14ac:dyDescent="0.25">
      <c r="A218">
        <v>5</v>
      </c>
      <c r="B218">
        <v>51</v>
      </c>
      <c r="C218">
        <v>1</v>
      </c>
      <c r="D218">
        <v>202</v>
      </c>
      <c r="E218">
        <v>1</v>
      </c>
      <c r="F218" t="s">
        <v>31</v>
      </c>
      <c r="G218" t="s">
        <v>32</v>
      </c>
      <c r="H218">
        <v>2020</v>
      </c>
      <c r="I218">
        <v>2</v>
      </c>
      <c r="J218">
        <v>2109</v>
      </c>
      <c r="K218" t="s">
        <v>318</v>
      </c>
      <c r="L218">
        <v>22.37072912404015</v>
      </c>
      <c r="M218" t="s">
        <v>145</v>
      </c>
    </row>
    <row r="219" spans="1:13" x14ac:dyDescent="0.25">
      <c r="A219">
        <v>5</v>
      </c>
      <c r="B219">
        <v>51</v>
      </c>
      <c r="C219">
        <v>1</v>
      </c>
      <c r="D219">
        <v>202</v>
      </c>
      <c r="E219">
        <v>1</v>
      </c>
      <c r="F219" t="s">
        <v>31</v>
      </c>
      <c r="G219" t="s">
        <v>32</v>
      </c>
      <c r="H219">
        <v>2020</v>
      </c>
      <c r="I219">
        <v>2</v>
      </c>
      <c r="J219">
        <v>2109</v>
      </c>
      <c r="K219" t="s">
        <v>319</v>
      </c>
      <c r="L219">
        <v>42.643735626437355</v>
      </c>
      <c r="M219" t="s">
        <v>145</v>
      </c>
    </row>
    <row r="220" spans="1:13" x14ac:dyDescent="0.25">
      <c r="A220">
        <v>5</v>
      </c>
      <c r="B220">
        <v>51</v>
      </c>
      <c r="C220">
        <v>1</v>
      </c>
      <c r="D220">
        <v>202</v>
      </c>
      <c r="E220">
        <v>1</v>
      </c>
      <c r="F220" t="s">
        <v>31</v>
      </c>
      <c r="G220" t="s">
        <v>32</v>
      </c>
      <c r="H220">
        <v>2020</v>
      </c>
      <c r="I220">
        <v>2</v>
      </c>
      <c r="J220">
        <v>2109</v>
      </c>
      <c r="K220" t="s">
        <v>320</v>
      </c>
      <c r="L220">
        <v>7.4062486101813043</v>
      </c>
      <c r="M220" t="s">
        <v>145</v>
      </c>
    </row>
    <row r="221" spans="1:13" x14ac:dyDescent="0.25">
      <c r="A221">
        <v>5</v>
      </c>
      <c r="B221">
        <v>51</v>
      </c>
      <c r="C221">
        <v>1</v>
      </c>
      <c r="D221">
        <v>202</v>
      </c>
      <c r="E221">
        <v>1</v>
      </c>
      <c r="F221" t="s">
        <v>31</v>
      </c>
      <c r="G221" t="s">
        <v>32</v>
      </c>
      <c r="H221">
        <v>2020</v>
      </c>
      <c r="I221">
        <v>2</v>
      </c>
      <c r="J221">
        <v>2109</v>
      </c>
      <c r="K221" t="s">
        <v>321</v>
      </c>
      <c r="L221">
        <v>32.588063457416546</v>
      </c>
      <c r="M221" t="s">
        <v>145</v>
      </c>
    </row>
    <row r="222" spans="1:13" x14ac:dyDescent="0.25">
      <c r="A222">
        <v>5</v>
      </c>
      <c r="B222">
        <v>51</v>
      </c>
      <c r="C222">
        <v>1</v>
      </c>
      <c r="D222">
        <v>211</v>
      </c>
      <c r="E222">
        <v>1</v>
      </c>
      <c r="F222" t="s">
        <v>31</v>
      </c>
      <c r="G222" t="s">
        <v>32</v>
      </c>
      <c r="H222">
        <v>2021</v>
      </c>
      <c r="I222">
        <v>1</v>
      </c>
      <c r="J222">
        <v>2142</v>
      </c>
      <c r="K222" t="s">
        <v>318</v>
      </c>
      <c r="L222">
        <v>23.519914961809512</v>
      </c>
      <c r="M222" t="s">
        <v>145</v>
      </c>
    </row>
    <row r="223" spans="1:13" x14ac:dyDescent="0.25">
      <c r="A223">
        <v>5</v>
      </c>
      <c r="B223">
        <v>51</v>
      </c>
      <c r="C223">
        <v>1</v>
      </c>
      <c r="D223">
        <v>211</v>
      </c>
      <c r="E223">
        <v>1</v>
      </c>
      <c r="F223" t="s">
        <v>31</v>
      </c>
      <c r="G223" t="s">
        <v>32</v>
      </c>
      <c r="H223">
        <v>2021</v>
      </c>
      <c r="I223">
        <v>1</v>
      </c>
      <c r="J223">
        <v>2142</v>
      </c>
      <c r="K223" t="s">
        <v>319</v>
      </c>
      <c r="L223">
        <v>41.892789101233774</v>
      </c>
      <c r="M223" t="s">
        <v>145</v>
      </c>
    </row>
    <row r="224" spans="1:13" x14ac:dyDescent="0.25">
      <c r="A224">
        <v>5</v>
      </c>
      <c r="B224">
        <v>51</v>
      </c>
      <c r="C224">
        <v>1</v>
      </c>
      <c r="D224">
        <v>211</v>
      </c>
      <c r="E224">
        <v>1</v>
      </c>
      <c r="F224" t="s">
        <v>31</v>
      </c>
      <c r="G224" t="s">
        <v>32</v>
      </c>
      <c r="H224">
        <v>2021</v>
      </c>
      <c r="I224">
        <v>1</v>
      </c>
      <c r="J224">
        <v>2142</v>
      </c>
      <c r="K224" t="s">
        <v>320</v>
      </c>
      <c r="L224">
        <v>7.0299377700711574</v>
      </c>
      <c r="M224" t="s">
        <v>145</v>
      </c>
    </row>
    <row r="225" spans="1:13" x14ac:dyDescent="0.25">
      <c r="A225">
        <v>5</v>
      </c>
      <c r="B225">
        <v>51</v>
      </c>
      <c r="C225">
        <v>1</v>
      </c>
      <c r="D225">
        <v>211</v>
      </c>
      <c r="E225">
        <v>1</v>
      </c>
      <c r="F225" t="s">
        <v>31</v>
      </c>
      <c r="G225" t="s">
        <v>32</v>
      </c>
      <c r="H225">
        <v>2021</v>
      </c>
      <c r="I225">
        <v>1</v>
      </c>
      <c r="J225">
        <v>2142</v>
      </c>
      <c r="K225" t="s">
        <v>321</v>
      </c>
      <c r="L225">
        <v>33.18097461478402</v>
      </c>
      <c r="M225" t="s">
        <v>145</v>
      </c>
    </row>
    <row r="226" spans="1:13" x14ac:dyDescent="0.25">
      <c r="A226">
        <v>5</v>
      </c>
      <c r="B226">
        <v>51</v>
      </c>
      <c r="C226">
        <v>1</v>
      </c>
      <c r="D226">
        <v>212</v>
      </c>
      <c r="E226">
        <v>1</v>
      </c>
      <c r="F226" t="s">
        <v>31</v>
      </c>
      <c r="G226" t="s">
        <v>32</v>
      </c>
      <c r="H226">
        <v>2021</v>
      </c>
      <c r="I226">
        <v>2</v>
      </c>
      <c r="J226">
        <v>2158</v>
      </c>
      <c r="K226" t="s">
        <v>318</v>
      </c>
      <c r="L226">
        <v>20.38158347980319</v>
      </c>
      <c r="M226" t="s">
        <v>145</v>
      </c>
    </row>
    <row r="227" spans="1:13" x14ac:dyDescent="0.25">
      <c r="A227">
        <v>5</v>
      </c>
      <c r="B227">
        <v>51</v>
      </c>
      <c r="C227">
        <v>1</v>
      </c>
      <c r="D227">
        <v>212</v>
      </c>
      <c r="E227">
        <v>1</v>
      </c>
      <c r="F227" t="s">
        <v>31</v>
      </c>
      <c r="G227" t="s">
        <v>32</v>
      </c>
      <c r="H227">
        <v>2021</v>
      </c>
      <c r="I227">
        <v>2</v>
      </c>
      <c r="J227">
        <v>2158</v>
      </c>
      <c r="K227" t="s">
        <v>319</v>
      </c>
      <c r="L227">
        <v>38.256801251478407</v>
      </c>
      <c r="M227" t="s">
        <v>145</v>
      </c>
    </row>
    <row r="228" spans="1:13" x14ac:dyDescent="0.25">
      <c r="A228">
        <v>5</v>
      </c>
      <c r="B228">
        <v>51</v>
      </c>
      <c r="C228">
        <v>1</v>
      </c>
      <c r="D228">
        <v>212</v>
      </c>
      <c r="E228">
        <v>1</v>
      </c>
      <c r="F228" t="s">
        <v>31</v>
      </c>
      <c r="G228" t="s">
        <v>32</v>
      </c>
      <c r="H228">
        <v>2021</v>
      </c>
      <c r="I228">
        <v>2</v>
      </c>
      <c r="J228">
        <v>2158</v>
      </c>
      <c r="K228" t="s">
        <v>320</v>
      </c>
      <c r="L228">
        <v>3.3716764814741214</v>
      </c>
      <c r="M228" t="s">
        <v>145</v>
      </c>
    </row>
    <row r="229" spans="1:13" x14ac:dyDescent="0.25">
      <c r="A229">
        <v>5</v>
      </c>
      <c r="B229">
        <v>51</v>
      </c>
      <c r="C229">
        <v>1</v>
      </c>
      <c r="D229">
        <v>212</v>
      </c>
      <c r="E229">
        <v>1</v>
      </c>
      <c r="F229" t="s">
        <v>31</v>
      </c>
      <c r="G229" t="s">
        <v>32</v>
      </c>
      <c r="H229">
        <v>2021</v>
      </c>
      <c r="I229">
        <v>2</v>
      </c>
      <c r="J229">
        <v>2158</v>
      </c>
      <c r="K229" t="s">
        <v>321</v>
      </c>
      <c r="L229">
        <v>30.739755382336551</v>
      </c>
      <c r="M229" t="s">
        <v>145</v>
      </c>
    </row>
    <row r="230" spans="1:13" x14ac:dyDescent="0.25">
      <c r="A230">
        <v>5</v>
      </c>
      <c r="B230">
        <v>51</v>
      </c>
      <c r="C230">
        <v>1</v>
      </c>
      <c r="D230">
        <v>221</v>
      </c>
      <c r="E230">
        <v>1</v>
      </c>
      <c r="F230" t="s">
        <v>31</v>
      </c>
      <c r="G230" t="s">
        <v>32</v>
      </c>
      <c r="H230">
        <v>2022</v>
      </c>
      <c r="I230">
        <v>1</v>
      </c>
      <c r="J230">
        <v>2127</v>
      </c>
      <c r="K230" t="s">
        <v>318</v>
      </c>
      <c r="L230">
        <v>19.806825210863629</v>
      </c>
      <c r="M230" t="s">
        <v>145</v>
      </c>
    </row>
    <row r="231" spans="1:13" x14ac:dyDescent="0.25">
      <c r="A231">
        <v>5</v>
      </c>
      <c r="B231">
        <v>51</v>
      </c>
      <c r="C231">
        <v>1</v>
      </c>
      <c r="D231">
        <v>221</v>
      </c>
      <c r="E231">
        <v>1</v>
      </c>
      <c r="F231" t="s">
        <v>31</v>
      </c>
      <c r="G231" t="s">
        <v>32</v>
      </c>
      <c r="H231">
        <v>2022</v>
      </c>
      <c r="I231">
        <v>1</v>
      </c>
      <c r="J231">
        <v>2127</v>
      </c>
      <c r="K231" t="s">
        <v>319</v>
      </c>
      <c r="L231">
        <v>39.444398324998481</v>
      </c>
      <c r="M231" t="s">
        <v>145</v>
      </c>
    </row>
    <row r="232" spans="1:13" x14ac:dyDescent="0.25">
      <c r="A232">
        <v>5</v>
      </c>
      <c r="B232">
        <v>51</v>
      </c>
      <c r="C232">
        <v>1</v>
      </c>
      <c r="D232">
        <v>221</v>
      </c>
      <c r="E232">
        <v>1</v>
      </c>
      <c r="F232" t="s">
        <v>31</v>
      </c>
      <c r="G232" t="s">
        <v>32</v>
      </c>
      <c r="H232">
        <v>2022</v>
      </c>
      <c r="I232">
        <v>1</v>
      </c>
      <c r="J232">
        <v>2127</v>
      </c>
      <c r="K232" t="s">
        <v>320</v>
      </c>
      <c r="L232">
        <v>0</v>
      </c>
      <c r="M232" t="s">
        <v>145</v>
      </c>
    </row>
    <row r="233" spans="1:13" x14ac:dyDescent="0.25">
      <c r="A233">
        <v>5</v>
      </c>
      <c r="B233">
        <v>51</v>
      </c>
      <c r="C233">
        <v>1</v>
      </c>
      <c r="D233">
        <v>221</v>
      </c>
      <c r="E233">
        <v>1</v>
      </c>
      <c r="F233" t="s">
        <v>31</v>
      </c>
      <c r="G233" t="s">
        <v>32</v>
      </c>
      <c r="H233">
        <v>2022</v>
      </c>
      <c r="I233">
        <v>1</v>
      </c>
      <c r="J233">
        <v>2127</v>
      </c>
      <c r="K233" t="s">
        <v>321</v>
      </c>
      <c r="L233">
        <v>30.900699255152496</v>
      </c>
      <c r="M233" t="s">
        <v>145</v>
      </c>
    </row>
    <row r="234" spans="1:13" x14ac:dyDescent="0.25">
      <c r="A234">
        <v>5</v>
      </c>
      <c r="B234">
        <v>51</v>
      </c>
      <c r="C234">
        <v>1</v>
      </c>
      <c r="D234">
        <v>222</v>
      </c>
      <c r="E234">
        <v>1</v>
      </c>
      <c r="F234" t="s">
        <v>31</v>
      </c>
      <c r="G234" t="s">
        <v>32</v>
      </c>
      <c r="H234">
        <v>2022</v>
      </c>
      <c r="I234">
        <v>2</v>
      </c>
      <c r="J234">
        <v>2159</v>
      </c>
      <c r="K234" t="s">
        <v>318</v>
      </c>
      <c r="L234">
        <v>20.721993496745441</v>
      </c>
      <c r="M234" t="s">
        <v>145</v>
      </c>
    </row>
    <row r="235" spans="1:13" x14ac:dyDescent="0.25">
      <c r="A235">
        <v>5</v>
      </c>
      <c r="B235">
        <v>51</v>
      </c>
      <c r="C235">
        <v>1</v>
      </c>
      <c r="D235">
        <v>222</v>
      </c>
      <c r="E235">
        <v>1</v>
      </c>
      <c r="F235" t="s">
        <v>31</v>
      </c>
      <c r="G235" t="s">
        <v>32</v>
      </c>
      <c r="H235">
        <v>2022</v>
      </c>
      <c r="I235">
        <v>2</v>
      </c>
      <c r="J235">
        <v>2159</v>
      </c>
      <c r="K235" t="s">
        <v>319</v>
      </c>
      <c r="L235">
        <v>39.844722342881965</v>
      </c>
      <c r="M235" t="s">
        <v>145</v>
      </c>
    </row>
    <row r="236" spans="1:13" x14ac:dyDescent="0.25">
      <c r="A236">
        <v>5</v>
      </c>
      <c r="B236">
        <v>51</v>
      </c>
      <c r="C236">
        <v>1</v>
      </c>
      <c r="D236">
        <v>222</v>
      </c>
      <c r="E236">
        <v>1</v>
      </c>
      <c r="F236" t="s">
        <v>31</v>
      </c>
      <c r="G236" t="s">
        <v>32</v>
      </c>
      <c r="H236">
        <v>2022</v>
      </c>
      <c r="I236">
        <v>2</v>
      </c>
      <c r="J236">
        <v>2159</v>
      </c>
      <c r="K236" t="s">
        <v>320</v>
      </c>
      <c r="L236">
        <v>1.944077679629034</v>
      </c>
      <c r="M236" t="s">
        <v>145</v>
      </c>
    </row>
    <row r="237" spans="1:13" x14ac:dyDescent="0.25">
      <c r="A237">
        <v>5</v>
      </c>
      <c r="B237">
        <v>51</v>
      </c>
      <c r="C237">
        <v>1</v>
      </c>
      <c r="D237">
        <v>222</v>
      </c>
      <c r="E237">
        <v>1</v>
      </c>
      <c r="F237" t="s">
        <v>31</v>
      </c>
      <c r="G237" t="s">
        <v>32</v>
      </c>
      <c r="H237">
        <v>2022</v>
      </c>
      <c r="I237">
        <v>2</v>
      </c>
      <c r="J237">
        <v>2159</v>
      </c>
      <c r="K237" t="s">
        <v>321</v>
      </c>
      <c r="L237">
        <v>31.331117864045545</v>
      </c>
      <c r="M237" t="s">
        <v>145</v>
      </c>
    </row>
    <row r="238" spans="1:13" x14ac:dyDescent="0.25">
      <c r="A238">
        <v>5</v>
      </c>
      <c r="B238">
        <v>51</v>
      </c>
      <c r="C238">
        <v>1</v>
      </c>
      <c r="D238">
        <v>231</v>
      </c>
      <c r="E238">
        <v>1</v>
      </c>
      <c r="F238" t="s">
        <v>31</v>
      </c>
      <c r="G238" t="s">
        <v>32</v>
      </c>
      <c r="H238">
        <v>2023</v>
      </c>
      <c r="I238">
        <v>1</v>
      </c>
      <c r="J238">
        <v>2053</v>
      </c>
      <c r="K238" t="s">
        <v>318</v>
      </c>
      <c r="L238">
        <v>19.803887578538681</v>
      </c>
      <c r="M238" t="s">
        <v>145</v>
      </c>
    </row>
    <row r="239" spans="1:13" x14ac:dyDescent="0.25">
      <c r="A239">
        <v>5</v>
      </c>
      <c r="B239">
        <v>51</v>
      </c>
      <c r="C239">
        <v>1</v>
      </c>
      <c r="D239">
        <v>231</v>
      </c>
      <c r="E239">
        <v>1</v>
      </c>
      <c r="F239" t="s">
        <v>31</v>
      </c>
      <c r="G239" t="s">
        <v>32</v>
      </c>
      <c r="H239">
        <v>2023</v>
      </c>
      <c r="I239">
        <v>1</v>
      </c>
      <c r="J239">
        <v>2053</v>
      </c>
      <c r="K239" t="s">
        <v>319</v>
      </c>
      <c r="L239">
        <v>37.548259025986155</v>
      </c>
      <c r="M239" t="s">
        <v>145</v>
      </c>
    </row>
    <row r="240" spans="1:13" x14ac:dyDescent="0.25">
      <c r="A240">
        <v>5</v>
      </c>
      <c r="B240">
        <v>51</v>
      </c>
      <c r="C240">
        <v>1</v>
      </c>
      <c r="D240">
        <v>231</v>
      </c>
      <c r="E240">
        <v>1</v>
      </c>
      <c r="F240" t="s">
        <v>31</v>
      </c>
      <c r="G240" t="s">
        <v>32</v>
      </c>
      <c r="H240">
        <v>2023</v>
      </c>
      <c r="I240">
        <v>1</v>
      </c>
      <c r="J240">
        <v>2053</v>
      </c>
      <c r="K240" t="s">
        <v>320</v>
      </c>
      <c r="L240">
        <v>0</v>
      </c>
      <c r="M240" t="s">
        <v>145</v>
      </c>
    </row>
    <row r="241" spans="1:13" x14ac:dyDescent="0.25">
      <c r="A241">
        <v>5</v>
      </c>
      <c r="B241">
        <v>51</v>
      </c>
      <c r="C241">
        <v>1</v>
      </c>
      <c r="D241">
        <v>231</v>
      </c>
      <c r="E241">
        <v>1</v>
      </c>
      <c r="F241" t="s">
        <v>31</v>
      </c>
      <c r="G241" t="s">
        <v>32</v>
      </c>
      <c r="H241">
        <v>2023</v>
      </c>
      <c r="I241">
        <v>1</v>
      </c>
      <c r="J241">
        <v>2053</v>
      </c>
      <c r="K241" t="s">
        <v>321</v>
      </c>
      <c r="L241">
        <v>29.965502999094653</v>
      </c>
      <c r="M241" t="s">
        <v>145</v>
      </c>
    </row>
    <row r="242" spans="1:13" x14ac:dyDescent="0.25">
      <c r="A242">
        <v>5</v>
      </c>
      <c r="B242">
        <v>51</v>
      </c>
      <c r="C242">
        <v>1</v>
      </c>
      <c r="D242">
        <v>232</v>
      </c>
      <c r="E242">
        <v>1</v>
      </c>
      <c r="F242" t="s">
        <v>31</v>
      </c>
      <c r="G242" t="s">
        <v>32</v>
      </c>
      <c r="H242">
        <v>2023</v>
      </c>
      <c r="I242">
        <v>2</v>
      </c>
      <c r="J242">
        <v>2127</v>
      </c>
      <c r="K242" t="s">
        <v>318</v>
      </c>
      <c r="L242">
        <v>20.827410010548022</v>
      </c>
      <c r="M242" t="s">
        <v>145</v>
      </c>
    </row>
    <row r="243" spans="1:13" x14ac:dyDescent="0.25">
      <c r="A243">
        <v>5</v>
      </c>
      <c r="B243">
        <v>51</v>
      </c>
      <c r="C243">
        <v>1</v>
      </c>
      <c r="D243">
        <v>232</v>
      </c>
      <c r="E243">
        <v>1</v>
      </c>
      <c r="F243" t="s">
        <v>31</v>
      </c>
      <c r="G243" t="s">
        <v>32</v>
      </c>
      <c r="H243">
        <v>2023</v>
      </c>
      <c r="I243">
        <v>2</v>
      </c>
      <c r="J243">
        <v>2127</v>
      </c>
      <c r="K243" t="s">
        <v>319</v>
      </c>
      <c r="L243">
        <v>38.491844056521323</v>
      </c>
      <c r="M243" t="s">
        <v>145</v>
      </c>
    </row>
    <row r="244" spans="1:13" x14ac:dyDescent="0.25">
      <c r="A244">
        <v>5</v>
      </c>
      <c r="B244">
        <v>51</v>
      </c>
      <c r="C244">
        <v>1</v>
      </c>
      <c r="D244">
        <v>232</v>
      </c>
      <c r="E244">
        <v>1</v>
      </c>
      <c r="F244" t="s">
        <v>31</v>
      </c>
      <c r="G244" t="s">
        <v>32</v>
      </c>
      <c r="H244">
        <v>2023</v>
      </c>
      <c r="I244">
        <v>2</v>
      </c>
      <c r="J244">
        <v>2127</v>
      </c>
      <c r="K244" t="s">
        <v>320</v>
      </c>
      <c r="L244">
        <v>2.1179880016792231E-3</v>
      </c>
      <c r="M244" t="s">
        <v>145</v>
      </c>
    </row>
    <row r="245" spans="1:13" x14ac:dyDescent="0.25">
      <c r="A245">
        <v>5</v>
      </c>
      <c r="B245">
        <v>51</v>
      </c>
      <c r="C245">
        <v>1</v>
      </c>
      <c r="D245">
        <v>232</v>
      </c>
      <c r="E245">
        <v>1</v>
      </c>
      <c r="F245" t="s">
        <v>31</v>
      </c>
      <c r="G245" t="s">
        <v>32</v>
      </c>
      <c r="H245">
        <v>2023</v>
      </c>
      <c r="I245">
        <v>2</v>
      </c>
      <c r="J245">
        <v>2127</v>
      </c>
      <c r="K245" t="s">
        <v>321</v>
      </c>
      <c r="L245">
        <v>30.583911800265007</v>
      </c>
      <c r="M245" t="s">
        <v>145</v>
      </c>
    </row>
    <row r="246" spans="1:13" x14ac:dyDescent="0.25">
      <c r="A246">
        <v>5</v>
      </c>
      <c r="B246">
        <v>51</v>
      </c>
      <c r="C246">
        <v>1</v>
      </c>
      <c r="D246">
        <v>241</v>
      </c>
      <c r="E246">
        <v>1</v>
      </c>
      <c r="F246" t="s">
        <v>31</v>
      </c>
      <c r="G246" t="s">
        <v>32</v>
      </c>
      <c r="H246">
        <v>2024</v>
      </c>
      <c r="I246">
        <v>1</v>
      </c>
      <c r="J246">
        <v>2120</v>
      </c>
      <c r="K246" t="s">
        <v>318</v>
      </c>
      <c r="L246">
        <v>22.752139995359592</v>
      </c>
      <c r="M246" t="s">
        <v>145</v>
      </c>
    </row>
    <row r="247" spans="1:13" x14ac:dyDescent="0.25">
      <c r="A247">
        <v>5</v>
      </c>
      <c r="B247">
        <v>51</v>
      </c>
      <c r="C247">
        <v>1</v>
      </c>
      <c r="D247">
        <v>241</v>
      </c>
      <c r="E247">
        <v>1</v>
      </c>
      <c r="F247" t="s">
        <v>31</v>
      </c>
      <c r="G247" t="s">
        <v>32</v>
      </c>
      <c r="H247">
        <v>2024</v>
      </c>
      <c r="I247">
        <v>1</v>
      </c>
      <c r="J247">
        <v>2120</v>
      </c>
      <c r="K247" t="s">
        <v>319</v>
      </c>
      <c r="L247">
        <v>39.170965010920355</v>
      </c>
      <c r="M247" t="s">
        <v>145</v>
      </c>
    </row>
    <row r="248" spans="1:13" x14ac:dyDescent="0.25">
      <c r="A248">
        <v>5</v>
      </c>
      <c r="B248">
        <v>51</v>
      </c>
      <c r="C248">
        <v>1</v>
      </c>
      <c r="D248">
        <v>241</v>
      </c>
      <c r="E248">
        <v>1</v>
      </c>
      <c r="F248" t="s">
        <v>31</v>
      </c>
      <c r="G248" t="s">
        <v>32</v>
      </c>
      <c r="H248">
        <v>2024</v>
      </c>
      <c r="I248">
        <v>1</v>
      </c>
      <c r="J248">
        <v>2120</v>
      </c>
      <c r="K248" t="s">
        <v>320</v>
      </c>
      <c r="L248">
        <v>4.0597790669221148</v>
      </c>
      <c r="M248" t="s">
        <v>145</v>
      </c>
    </row>
    <row r="249" spans="1:13" x14ac:dyDescent="0.25">
      <c r="A249">
        <v>5</v>
      </c>
      <c r="B249">
        <v>51</v>
      </c>
      <c r="C249">
        <v>1</v>
      </c>
      <c r="D249">
        <v>241</v>
      </c>
      <c r="E249">
        <v>1</v>
      </c>
      <c r="F249" t="s">
        <v>31</v>
      </c>
      <c r="G249" t="s">
        <v>32</v>
      </c>
      <c r="H249">
        <v>2024</v>
      </c>
      <c r="I249">
        <v>1</v>
      </c>
      <c r="J249">
        <v>2120</v>
      </c>
      <c r="K249" t="s">
        <v>321</v>
      </c>
      <c r="L249">
        <v>31.75102069026152</v>
      </c>
      <c r="M249" t="s">
        <v>145</v>
      </c>
    </row>
    <row r="250" spans="1:13" x14ac:dyDescent="0.25">
      <c r="A250">
        <v>5</v>
      </c>
      <c r="B250">
        <v>51</v>
      </c>
      <c r="C250">
        <v>1</v>
      </c>
      <c r="D250">
        <v>242</v>
      </c>
      <c r="E250">
        <v>1</v>
      </c>
      <c r="F250" t="s">
        <v>31</v>
      </c>
      <c r="G250" t="s">
        <v>32</v>
      </c>
      <c r="H250">
        <v>2024</v>
      </c>
      <c r="I250">
        <v>2</v>
      </c>
      <c r="J250">
        <v>2086</v>
      </c>
      <c r="K250" t="s">
        <v>318</v>
      </c>
      <c r="L250">
        <v>21.394996132015315</v>
      </c>
      <c r="M250" t="s">
        <v>145</v>
      </c>
    </row>
    <row r="251" spans="1:13" x14ac:dyDescent="0.25">
      <c r="A251">
        <v>5</v>
      </c>
      <c r="B251">
        <v>51</v>
      </c>
      <c r="C251">
        <v>1</v>
      </c>
      <c r="D251">
        <v>242</v>
      </c>
      <c r="E251">
        <v>1</v>
      </c>
      <c r="F251" t="s">
        <v>31</v>
      </c>
      <c r="G251" t="s">
        <v>32</v>
      </c>
      <c r="H251">
        <v>2024</v>
      </c>
      <c r="I251">
        <v>2</v>
      </c>
      <c r="J251">
        <v>2086</v>
      </c>
      <c r="K251" t="s">
        <v>319</v>
      </c>
      <c r="L251">
        <v>37.894423613937313</v>
      </c>
      <c r="M251" t="s">
        <v>145</v>
      </c>
    </row>
    <row r="252" spans="1:13" x14ac:dyDescent="0.25">
      <c r="A252">
        <v>5</v>
      </c>
      <c r="B252">
        <v>51</v>
      </c>
      <c r="C252">
        <v>1</v>
      </c>
      <c r="D252">
        <v>242</v>
      </c>
      <c r="E252">
        <v>1</v>
      </c>
      <c r="F252" t="s">
        <v>31</v>
      </c>
      <c r="G252" t="s">
        <v>32</v>
      </c>
      <c r="H252">
        <v>2024</v>
      </c>
      <c r="I252">
        <v>2</v>
      </c>
      <c r="J252">
        <v>2086</v>
      </c>
      <c r="K252" t="s">
        <v>320</v>
      </c>
      <c r="L252">
        <v>1.3677301380123761</v>
      </c>
      <c r="M252" t="s">
        <v>145</v>
      </c>
    </row>
    <row r="253" spans="1:13" x14ac:dyDescent="0.25">
      <c r="A253">
        <v>5</v>
      </c>
      <c r="B253">
        <v>51</v>
      </c>
      <c r="C253">
        <v>1</v>
      </c>
      <c r="D253">
        <v>242</v>
      </c>
      <c r="E253">
        <v>1</v>
      </c>
      <c r="F253" t="s">
        <v>31</v>
      </c>
      <c r="G253" t="s">
        <v>32</v>
      </c>
      <c r="H253">
        <v>2024</v>
      </c>
      <c r="I253">
        <v>2</v>
      </c>
      <c r="J253">
        <v>2086</v>
      </c>
      <c r="K253" t="s">
        <v>321</v>
      </c>
      <c r="L253">
        <v>30.776948252859071</v>
      </c>
      <c r="M253" t="s">
        <v>145</v>
      </c>
    </row>
    <row r="254" spans="1:13" x14ac:dyDescent="0.25">
      <c r="A254">
        <v>7</v>
      </c>
      <c r="B254">
        <v>71</v>
      </c>
      <c r="C254">
        <v>1</v>
      </c>
      <c r="D254">
        <v>142</v>
      </c>
      <c r="E254">
        <v>1</v>
      </c>
      <c r="F254" t="s">
        <v>36</v>
      </c>
      <c r="G254" t="s">
        <v>37</v>
      </c>
      <c r="H254">
        <v>2014</v>
      </c>
      <c r="I254">
        <v>2</v>
      </c>
      <c r="J254">
        <v>854</v>
      </c>
      <c r="K254" t="s">
        <v>318</v>
      </c>
      <c r="L254">
        <v>23.033113048031126</v>
      </c>
      <c r="M254" t="s">
        <v>145</v>
      </c>
    </row>
    <row r="255" spans="1:13" x14ac:dyDescent="0.25">
      <c r="A255">
        <v>7</v>
      </c>
      <c r="B255">
        <v>71</v>
      </c>
      <c r="C255">
        <v>1</v>
      </c>
      <c r="D255">
        <v>142</v>
      </c>
      <c r="E255">
        <v>1</v>
      </c>
      <c r="F255" t="s">
        <v>36</v>
      </c>
      <c r="G255" t="s">
        <v>37</v>
      </c>
      <c r="H255">
        <v>2014</v>
      </c>
      <c r="I255">
        <v>2</v>
      </c>
      <c r="J255">
        <v>854</v>
      </c>
      <c r="K255" t="s">
        <v>319</v>
      </c>
      <c r="L255">
        <v>65.82438023257896</v>
      </c>
      <c r="M255" t="s">
        <v>145</v>
      </c>
    </row>
    <row r="256" spans="1:13" x14ac:dyDescent="0.25">
      <c r="A256">
        <v>7</v>
      </c>
      <c r="B256">
        <v>71</v>
      </c>
      <c r="C256">
        <v>1</v>
      </c>
      <c r="D256">
        <v>142</v>
      </c>
      <c r="E256">
        <v>1</v>
      </c>
      <c r="F256" t="s">
        <v>36</v>
      </c>
      <c r="G256" t="s">
        <v>37</v>
      </c>
      <c r="H256">
        <v>2014</v>
      </c>
      <c r="I256">
        <v>2</v>
      </c>
      <c r="J256">
        <v>854</v>
      </c>
      <c r="K256" t="s">
        <v>320</v>
      </c>
      <c r="L256">
        <v>9.3096816638888171</v>
      </c>
      <c r="M256" t="s">
        <v>145</v>
      </c>
    </row>
    <row r="257" spans="1:13" x14ac:dyDescent="0.25">
      <c r="A257">
        <v>7</v>
      </c>
      <c r="B257">
        <v>71</v>
      </c>
      <c r="C257">
        <v>1</v>
      </c>
      <c r="D257">
        <v>142</v>
      </c>
      <c r="E257">
        <v>1</v>
      </c>
      <c r="F257" t="s">
        <v>36</v>
      </c>
      <c r="G257" t="s">
        <v>37</v>
      </c>
      <c r="H257">
        <v>2014</v>
      </c>
      <c r="I257">
        <v>2</v>
      </c>
      <c r="J257">
        <v>854</v>
      </c>
      <c r="K257" t="s">
        <v>321</v>
      </c>
      <c r="L257">
        <v>42.289154804423063</v>
      </c>
      <c r="M257" t="s">
        <v>145</v>
      </c>
    </row>
    <row r="258" spans="1:13" x14ac:dyDescent="0.25">
      <c r="A258">
        <v>7</v>
      </c>
      <c r="B258">
        <v>71</v>
      </c>
      <c r="C258">
        <v>1</v>
      </c>
      <c r="D258">
        <v>151</v>
      </c>
      <c r="E258">
        <v>1</v>
      </c>
      <c r="F258" t="s">
        <v>36</v>
      </c>
      <c r="G258" t="s">
        <v>37</v>
      </c>
      <c r="H258">
        <v>2015</v>
      </c>
      <c r="I258">
        <v>1</v>
      </c>
      <c r="J258">
        <v>955</v>
      </c>
      <c r="K258" t="s">
        <v>318</v>
      </c>
      <c r="L258">
        <v>21.128120870582045</v>
      </c>
      <c r="M258" t="s">
        <v>145</v>
      </c>
    </row>
    <row r="259" spans="1:13" x14ac:dyDescent="0.25">
      <c r="A259">
        <v>7</v>
      </c>
      <c r="B259">
        <v>71</v>
      </c>
      <c r="C259">
        <v>1</v>
      </c>
      <c r="D259">
        <v>151</v>
      </c>
      <c r="E259">
        <v>1</v>
      </c>
      <c r="F259" t="s">
        <v>36</v>
      </c>
      <c r="G259" t="s">
        <v>37</v>
      </c>
      <c r="H259">
        <v>2015</v>
      </c>
      <c r="I259">
        <v>1</v>
      </c>
      <c r="J259">
        <v>955</v>
      </c>
      <c r="K259" t="s">
        <v>319</v>
      </c>
      <c r="L259">
        <v>56.481531252670521</v>
      </c>
      <c r="M259" t="s">
        <v>145</v>
      </c>
    </row>
    <row r="260" spans="1:13" x14ac:dyDescent="0.25">
      <c r="A260">
        <v>7</v>
      </c>
      <c r="B260">
        <v>71</v>
      </c>
      <c r="C260">
        <v>1</v>
      </c>
      <c r="D260">
        <v>151</v>
      </c>
      <c r="E260">
        <v>1</v>
      </c>
      <c r="F260" t="s">
        <v>36</v>
      </c>
      <c r="G260" t="s">
        <v>37</v>
      </c>
      <c r="H260">
        <v>2015</v>
      </c>
      <c r="I260">
        <v>1</v>
      </c>
      <c r="J260">
        <v>955</v>
      </c>
      <c r="K260" t="s">
        <v>320</v>
      </c>
      <c r="L260">
        <v>9.744459456399241</v>
      </c>
      <c r="M260" t="s">
        <v>145</v>
      </c>
    </row>
    <row r="261" spans="1:13" x14ac:dyDescent="0.25">
      <c r="A261">
        <v>7</v>
      </c>
      <c r="B261">
        <v>71</v>
      </c>
      <c r="C261">
        <v>1</v>
      </c>
      <c r="D261">
        <v>151</v>
      </c>
      <c r="E261">
        <v>1</v>
      </c>
      <c r="F261" t="s">
        <v>36</v>
      </c>
      <c r="G261" t="s">
        <v>37</v>
      </c>
      <c r="H261">
        <v>2015</v>
      </c>
      <c r="I261">
        <v>1</v>
      </c>
      <c r="J261">
        <v>955</v>
      </c>
      <c r="K261" t="s">
        <v>321</v>
      </c>
      <c r="L261">
        <v>36.62499101574052</v>
      </c>
      <c r="M261" t="s">
        <v>145</v>
      </c>
    </row>
    <row r="262" spans="1:13" x14ac:dyDescent="0.25">
      <c r="A262">
        <v>7</v>
      </c>
      <c r="B262">
        <v>71</v>
      </c>
      <c r="C262">
        <v>1</v>
      </c>
      <c r="D262">
        <v>152</v>
      </c>
      <c r="E262">
        <v>1</v>
      </c>
      <c r="F262" t="s">
        <v>36</v>
      </c>
      <c r="G262" t="s">
        <v>37</v>
      </c>
      <c r="H262">
        <v>2015</v>
      </c>
      <c r="I262">
        <v>2</v>
      </c>
      <c r="J262">
        <v>986</v>
      </c>
      <c r="K262" t="s">
        <v>318</v>
      </c>
      <c r="L262">
        <v>18.298341456943611</v>
      </c>
      <c r="M262" t="s">
        <v>145</v>
      </c>
    </row>
    <row r="263" spans="1:13" x14ac:dyDescent="0.25">
      <c r="A263">
        <v>7</v>
      </c>
      <c r="B263">
        <v>71</v>
      </c>
      <c r="C263">
        <v>1</v>
      </c>
      <c r="D263">
        <v>152</v>
      </c>
      <c r="E263">
        <v>1</v>
      </c>
      <c r="F263" t="s">
        <v>36</v>
      </c>
      <c r="G263" t="s">
        <v>37</v>
      </c>
      <c r="H263">
        <v>2015</v>
      </c>
      <c r="I263">
        <v>2</v>
      </c>
      <c r="J263">
        <v>986</v>
      </c>
      <c r="K263" t="s">
        <v>319</v>
      </c>
      <c r="L263">
        <v>47.126448738129412</v>
      </c>
      <c r="M263" t="s">
        <v>145</v>
      </c>
    </row>
    <row r="264" spans="1:13" x14ac:dyDescent="0.25">
      <c r="A264">
        <v>7</v>
      </c>
      <c r="B264">
        <v>71</v>
      </c>
      <c r="C264">
        <v>1</v>
      </c>
      <c r="D264">
        <v>152</v>
      </c>
      <c r="E264">
        <v>1</v>
      </c>
      <c r="F264" t="s">
        <v>36</v>
      </c>
      <c r="G264" t="s">
        <v>37</v>
      </c>
      <c r="H264">
        <v>2015</v>
      </c>
      <c r="I264">
        <v>2</v>
      </c>
      <c r="J264">
        <v>986</v>
      </c>
      <c r="K264" t="s">
        <v>320</v>
      </c>
      <c r="L264">
        <v>8.3869515279158566</v>
      </c>
      <c r="M264" t="s">
        <v>145</v>
      </c>
    </row>
    <row r="265" spans="1:13" x14ac:dyDescent="0.25">
      <c r="A265">
        <v>7</v>
      </c>
      <c r="B265">
        <v>71</v>
      </c>
      <c r="C265">
        <v>1</v>
      </c>
      <c r="D265">
        <v>152</v>
      </c>
      <c r="E265">
        <v>1</v>
      </c>
      <c r="F265" t="s">
        <v>36</v>
      </c>
      <c r="G265" t="s">
        <v>37</v>
      </c>
      <c r="H265">
        <v>2015</v>
      </c>
      <c r="I265">
        <v>2</v>
      </c>
      <c r="J265">
        <v>986</v>
      </c>
      <c r="K265" t="s">
        <v>321</v>
      </c>
      <c r="L265">
        <v>30.374059312992394</v>
      </c>
      <c r="M265" t="s">
        <v>145</v>
      </c>
    </row>
    <row r="266" spans="1:13" x14ac:dyDescent="0.25">
      <c r="A266">
        <v>7</v>
      </c>
      <c r="B266">
        <v>71</v>
      </c>
      <c r="C266">
        <v>1</v>
      </c>
      <c r="D266">
        <v>161</v>
      </c>
      <c r="E266">
        <v>1</v>
      </c>
      <c r="F266" t="s">
        <v>36</v>
      </c>
      <c r="G266" t="s">
        <v>37</v>
      </c>
      <c r="H266">
        <v>2016</v>
      </c>
      <c r="I266">
        <v>1</v>
      </c>
      <c r="J266">
        <v>1001</v>
      </c>
      <c r="K266" t="s">
        <v>318</v>
      </c>
      <c r="L266">
        <v>17.398422073053059</v>
      </c>
      <c r="M266" t="s">
        <v>145</v>
      </c>
    </row>
    <row r="267" spans="1:13" x14ac:dyDescent="0.25">
      <c r="A267">
        <v>7</v>
      </c>
      <c r="B267">
        <v>71</v>
      </c>
      <c r="C267">
        <v>1</v>
      </c>
      <c r="D267">
        <v>161</v>
      </c>
      <c r="E267">
        <v>1</v>
      </c>
      <c r="F267" t="s">
        <v>36</v>
      </c>
      <c r="G267" t="s">
        <v>37</v>
      </c>
      <c r="H267">
        <v>2016</v>
      </c>
      <c r="I267">
        <v>1</v>
      </c>
      <c r="J267">
        <v>1001</v>
      </c>
      <c r="K267" t="s">
        <v>319</v>
      </c>
      <c r="L267">
        <v>45.604924123208988</v>
      </c>
      <c r="M267" t="s">
        <v>145</v>
      </c>
    </row>
    <row r="268" spans="1:13" x14ac:dyDescent="0.25">
      <c r="A268">
        <v>7</v>
      </c>
      <c r="B268">
        <v>71</v>
      </c>
      <c r="C268">
        <v>1</v>
      </c>
      <c r="D268">
        <v>161</v>
      </c>
      <c r="E268">
        <v>1</v>
      </c>
      <c r="F268" t="s">
        <v>36</v>
      </c>
      <c r="G268" t="s">
        <v>37</v>
      </c>
      <c r="H268">
        <v>2016</v>
      </c>
      <c r="I268">
        <v>1</v>
      </c>
      <c r="J268">
        <v>1001</v>
      </c>
      <c r="K268" t="s">
        <v>320</v>
      </c>
      <c r="L268">
        <v>7.8571788429708471</v>
      </c>
      <c r="M268" t="s">
        <v>145</v>
      </c>
    </row>
    <row r="269" spans="1:13" x14ac:dyDescent="0.25">
      <c r="A269">
        <v>7</v>
      </c>
      <c r="B269">
        <v>71</v>
      </c>
      <c r="C269">
        <v>1</v>
      </c>
      <c r="D269">
        <v>161</v>
      </c>
      <c r="E269">
        <v>1</v>
      </c>
      <c r="F269" t="s">
        <v>36</v>
      </c>
      <c r="G269" t="s">
        <v>37</v>
      </c>
      <c r="H269">
        <v>2016</v>
      </c>
      <c r="I269">
        <v>1</v>
      </c>
      <c r="J269">
        <v>1001</v>
      </c>
      <c r="K269" t="s">
        <v>321</v>
      </c>
      <c r="L269">
        <v>29.347648967426288</v>
      </c>
      <c r="M269" t="s">
        <v>145</v>
      </c>
    </row>
    <row r="270" spans="1:13" x14ac:dyDescent="0.25">
      <c r="A270">
        <v>7</v>
      </c>
      <c r="B270">
        <v>71</v>
      </c>
      <c r="C270">
        <v>1</v>
      </c>
      <c r="D270">
        <v>162</v>
      </c>
      <c r="E270">
        <v>1</v>
      </c>
      <c r="F270" t="s">
        <v>36</v>
      </c>
      <c r="G270" t="s">
        <v>37</v>
      </c>
      <c r="H270">
        <v>2016</v>
      </c>
      <c r="I270">
        <v>2</v>
      </c>
      <c r="J270">
        <v>1019</v>
      </c>
      <c r="K270" t="s">
        <v>318</v>
      </c>
      <c r="L270">
        <v>15.058525082240557</v>
      </c>
      <c r="M270" t="s">
        <v>145</v>
      </c>
    </row>
    <row r="271" spans="1:13" x14ac:dyDescent="0.25">
      <c r="A271">
        <v>7</v>
      </c>
      <c r="B271">
        <v>71</v>
      </c>
      <c r="C271">
        <v>1</v>
      </c>
      <c r="D271">
        <v>162</v>
      </c>
      <c r="E271">
        <v>1</v>
      </c>
      <c r="F271" t="s">
        <v>36</v>
      </c>
      <c r="G271" t="s">
        <v>37</v>
      </c>
      <c r="H271">
        <v>2016</v>
      </c>
      <c r="I271">
        <v>2</v>
      </c>
      <c r="J271">
        <v>1019</v>
      </c>
      <c r="K271" t="s">
        <v>319</v>
      </c>
      <c r="L271">
        <v>43.637383839384036</v>
      </c>
      <c r="M271" t="s">
        <v>145</v>
      </c>
    </row>
    <row r="272" spans="1:13" x14ac:dyDescent="0.25">
      <c r="A272">
        <v>7</v>
      </c>
      <c r="B272">
        <v>71</v>
      </c>
      <c r="C272">
        <v>1</v>
      </c>
      <c r="D272">
        <v>162</v>
      </c>
      <c r="E272">
        <v>1</v>
      </c>
      <c r="F272" t="s">
        <v>36</v>
      </c>
      <c r="G272" t="s">
        <v>37</v>
      </c>
      <c r="H272">
        <v>2016</v>
      </c>
      <c r="I272">
        <v>2</v>
      </c>
      <c r="J272">
        <v>1019</v>
      </c>
      <c r="K272" t="s">
        <v>320</v>
      </c>
      <c r="L272">
        <v>5.4012150356694919</v>
      </c>
      <c r="M272" t="s">
        <v>145</v>
      </c>
    </row>
    <row r="273" spans="1:13" x14ac:dyDescent="0.25">
      <c r="A273">
        <v>7</v>
      </c>
      <c r="B273">
        <v>71</v>
      </c>
      <c r="C273">
        <v>1</v>
      </c>
      <c r="D273">
        <v>162</v>
      </c>
      <c r="E273">
        <v>1</v>
      </c>
      <c r="F273" t="s">
        <v>36</v>
      </c>
      <c r="G273" t="s">
        <v>37</v>
      </c>
      <c r="H273">
        <v>2016</v>
      </c>
      <c r="I273">
        <v>2</v>
      </c>
      <c r="J273">
        <v>1019</v>
      </c>
      <c r="K273" t="s">
        <v>321</v>
      </c>
      <c r="L273">
        <v>27.170173546684801</v>
      </c>
      <c r="M273" t="s">
        <v>145</v>
      </c>
    </row>
    <row r="274" spans="1:13" x14ac:dyDescent="0.25">
      <c r="A274">
        <v>7</v>
      </c>
      <c r="B274">
        <v>71</v>
      </c>
      <c r="C274">
        <v>1</v>
      </c>
      <c r="D274">
        <v>171</v>
      </c>
      <c r="E274">
        <v>1</v>
      </c>
      <c r="F274" t="s">
        <v>36</v>
      </c>
      <c r="G274" t="s">
        <v>37</v>
      </c>
      <c r="H274">
        <v>2017</v>
      </c>
      <c r="I274">
        <v>1</v>
      </c>
      <c r="J274">
        <v>1017</v>
      </c>
      <c r="K274" t="s">
        <v>318</v>
      </c>
      <c r="L274">
        <v>16.12305401194137</v>
      </c>
      <c r="M274" t="s">
        <v>145</v>
      </c>
    </row>
    <row r="275" spans="1:13" x14ac:dyDescent="0.25">
      <c r="A275">
        <v>7</v>
      </c>
      <c r="B275">
        <v>71</v>
      </c>
      <c r="C275">
        <v>1</v>
      </c>
      <c r="D275">
        <v>171</v>
      </c>
      <c r="E275">
        <v>1</v>
      </c>
      <c r="F275" t="s">
        <v>36</v>
      </c>
      <c r="G275" t="s">
        <v>37</v>
      </c>
      <c r="H275">
        <v>2017</v>
      </c>
      <c r="I275">
        <v>1</v>
      </c>
      <c r="J275">
        <v>1017</v>
      </c>
      <c r="K275" t="s">
        <v>319</v>
      </c>
      <c r="L275">
        <v>47.471151017626219</v>
      </c>
      <c r="M275" t="s">
        <v>145</v>
      </c>
    </row>
    <row r="276" spans="1:13" x14ac:dyDescent="0.25">
      <c r="A276">
        <v>7</v>
      </c>
      <c r="B276">
        <v>71</v>
      </c>
      <c r="C276">
        <v>1</v>
      </c>
      <c r="D276">
        <v>171</v>
      </c>
      <c r="E276">
        <v>1</v>
      </c>
      <c r="F276" t="s">
        <v>36</v>
      </c>
      <c r="G276" t="s">
        <v>37</v>
      </c>
      <c r="H276">
        <v>2017</v>
      </c>
      <c r="I276">
        <v>1</v>
      </c>
      <c r="J276">
        <v>1017</v>
      </c>
      <c r="K276" t="s">
        <v>320</v>
      </c>
      <c r="L276">
        <v>4.996896285749183</v>
      </c>
      <c r="M276" t="s">
        <v>145</v>
      </c>
    </row>
    <row r="277" spans="1:13" x14ac:dyDescent="0.25">
      <c r="A277">
        <v>7</v>
      </c>
      <c r="B277">
        <v>71</v>
      </c>
      <c r="C277">
        <v>1</v>
      </c>
      <c r="D277">
        <v>171</v>
      </c>
      <c r="E277">
        <v>1</v>
      </c>
      <c r="F277" t="s">
        <v>36</v>
      </c>
      <c r="G277" t="s">
        <v>37</v>
      </c>
      <c r="H277">
        <v>2017</v>
      </c>
      <c r="I277">
        <v>1</v>
      </c>
      <c r="J277">
        <v>1017</v>
      </c>
      <c r="K277" t="s">
        <v>321</v>
      </c>
      <c r="L277">
        <v>27.45604830544357</v>
      </c>
      <c r="M277" t="s">
        <v>145</v>
      </c>
    </row>
    <row r="278" spans="1:13" x14ac:dyDescent="0.25">
      <c r="A278">
        <v>7</v>
      </c>
      <c r="B278">
        <v>71</v>
      </c>
      <c r="C278">
        <v>1</v>
      </c>
      <c r="D278">
        <v>172</v>
      </c>
      <c r="E278">
        <v>1</v>
      </c>
      <c r="F278" t="s">
        <v>36</v>
      </c>
      <c r="G278" t="s">
        <v>37</v>
      </c>
      <c r="H278">
        <v>2017</v>
      </c>
      <c r="I278">
        <v>2</v>
      </c>
      <c r="J278">
        <v>1026</v>
      </c>
      <c r="K278" t="s">
        <v>318</v>
      </c>
      <c r="L278">
        <v>16.524779573933383</v>
      </c>
      <c r="M278" t="s">
        <v>145</v>
      </c>
    </row>
    <row r="279" spans="1:13" x14ac:dyDescent="0.25">
      <c r="A279">
        <v>7</v>
      </c>
      <c r="B279">
        <v>71</v>
      </c>
      <c r="C279">
        <v>1</v>
      </c>
      <c r="D279">
        <v>172</v>
      </c>
      <c r="E279">
        <v>1</v>
      </c>
      <c r="F279" t="s">
        <v>36</v>
      </c>
      <c r="G279" t="s">
        <v>37</v>
      </c>
      <c r="H279">
        <v>2017</v>
      </c>
      <c r="I279">
        <v>2</v>
      </c>
      <c r="J279">
        <v>1026</v>
      </c>
      <c r="K279" t="s">
        <v>319</v>
      </c>
      <c r="L279">
        <v>44.386485332351981</v>
      </c>
      <c r="M279" t="s">
        <v>145</v>
      </c>
    </row>
    <row r="280" spans="1:13" x14ac:dyDescent="0.25">
      <c r="A280">
        <v>7</v>
      </c>
      <c r="B280">
        <v>71</v>
      </c>
      <c r="C280">
        <v>1</v>
      </c>
      <c r="D280">
        <v>172</v>
      </c>
      <c r="E280">
        <v>1</v>
      </c>
      <c r="F280" t="s">
        <v>36</v>
      </c>
      <c r="G280" t="s">
        <v>37</v>
      </c>
      <c r="H280">
        <v>2017</v>
      </c>
      <c r="I280">
        <v>2</v>
      </c>
      <c r="J280">
        <v>1026</v>
      </c>
      <c r="K280" t="s">
        <v>320</v>
      </c>
      <c r="L280">
        <v>5.3143094122022569</v>
      </c>
      <c r="M280" t="s">
        <v>145</v>
      </c>
    </row>
    <row r="281" spans="1:13" x14ac:dyDescent="0.25">
      <c r="A281">
        <v>7</v>
      </c>
      <c r="B281">
        <v>71</v>
      </c>
      <c r="C281">
        <v>1</v>
      </c>
      <c r="D281">
        <v>172</v>
      </c>
      <c r="E281">
        <v>1</v>
      </c>
      <c r="F281" t="s">
        <v>36</v>
      </c>
      <c r="G281" t="s">
        <v>37</v>
      </c>
      <c r="H281">
        <v>2017</v>
      </c>
      <c r="I281">
        <v>2</v>
      </c>
      <c r="J281">
        <v>1026</v>
      </c>
      <c r="K281" t="s">
        <v>321</v>
      </c>
      <c r="L281">
        <v>28.181376108167498</v>
      </c>
      <c r="M281" t="s">
        <v>145</v>
      </c>
    </row>
    <row r="282" spans="1:13" x14ac:dyDescent="0.25">
      <c r="A282">
        <v>7</v>
      </c>
      <c r="B282">
        <v>71</v>
      </c>
      <c r="C282">
        <v>1</v>
      </c>
      <c r="D282">
        <v>181</v>
      </c>
      <c r="E282">
        <v>1</v>
      </c>
      <c r="F282" t="s">
        <v>36</v>
      </c>
      <c r="G282" t="s">
        <v>37</v>
      </c>
      <c r="H282">
        <v>2018</v>
      </c>
      <c r="I282">
        <v>1</v>
      </c>
      <c r="J282">
        <v>1030</v>
      </c>
      <c r="K282" t="s">
        <v>318</v>
      </c>
      <c r="L282">
        <v>16.29895819751421</v>
      </c>
      <c r="M282" t="s">
        <v>145</v>
      </c>
    </row>
    <row r="283" spans="1:13" x14ac:dyDescent="0.25">
      <c r="A283">
        <v>7</v>
      </c>
      <c r="B283">
        <v>71</v>
      </c>
      <c r="C283">
        <v>1</v>
      </c>
      <c r="D283">
        <v>181</v>
      </c>
      <c r="E283">
        <v>1</v>
      </c>
      <c r="F283" t="s">
        <v>36</v>
      </c>
      <c r="G283" t="s">
        <v>37</v>
      </c>
      <c r="H283">
        <v>2018</v>
      </c>
      <c r="I283">
        <v>1</v>
      </c>
      <c r="J283">
        <v>1030</v>
      </c>
      <c r="K283" t="s">
        <v>319</v>
      </c>
      <c r="L283">
        <v>45.06410390254775</v>
      </c>
      <c r="M283" t="s">
        <v>145</v>
      </c>
    </row>
    <row r="284" spans="1:13" x14ac:dyDescent="0.25">
      <c r="A284">
        <v>7</v>
      </c>
      <c r="B284">
        <v>71</v>
      </c>
      <c r="C284">
        <v>1</v>
      </c>
      <c r="D284">
        <v>181</v>
      </c>
      <c r="E284">
        <v>1</v>
      </c>
      <c r="F284" t="s">
        <v>36</v>
      </c>
      <c r="G284" t="s">
        <v>37</v>
      </c>
      <c r="H284">
        <v>2018</v>
      </c>
      <c r="I284">
        <v>1</v>
      </c>
      <c r="J284">
        <v>1030</v>
      </c>
      <c r="K284" t="s">
        <v>320</v>
      </c>
      <c r="L284">
        <v>5.8523509437285188</v>
      </c>
      <c r="M284" t="s">
        <v>145</v>
      </c>
    </row>
    <row r="285" spans="1:13" x14ac:dyDescent="0.25">
      <c r="A285">
        <v>7</v>
      </c>
      <c r="B285">
        <v>71</v>
      </c>
      <c r="C285">
        <v>1</v>
      </c>
      <c r="D285">
        <v>181</v>
      </c>
      <c r="E285">
        <v>1</v>
      </c>
      <c r="F285" t="s">
        <v>36</v>
      </c>
      <c r="G285" t="s">
        <v>37</v>
      </c>
      <c r="H285">
        <v>2018</v>
      </c>
      <c r="I285">
        <v>1</v>
      </c>
      <c r="J285">
        <v>1030</v>
      </c>
      <c r="K285" t="s">
        <v>321</v>
      </c>
      <c r="L285">
        <v>28.855076667784612</v>
      </c>
      <c r="M285" t="s">
        <v>145</v>
      </c>
    </row>
    <row r="286" spans="1:13" x14ac:dyDescent="0.25">
      <c r="A286">
        <v>7</v>
      </c>
      <c r="B286">
        <v>71</v>
      </c>
      <c r="C286">
        <v>1</v>
      </c>
      <c r="D286">
        <v>182</v>
      </c>
      <c r="E286">
        <v>1</v>
      </c>
      <c r="F286" t="s">
        <v>36</v>
      </c>
      <c r="G286" t="s">
        <v>37</v>
      </c>
      <c r="H286">
        <v>2018</v>
      </c>
      <c r="I286">
        <v>2</v>
      </c>
      <c r="J286">
        <v>1022</v>
      </c>
      <c r="K286" t="s">
        <v>318</v>
      </c>
      <c r="L286">
        <v>16.27220019868092</v>
      </c>
      <c r="M286" t="s">
        <v>145</v>
      </c>
    </row>
    <row r="287" spans="1:13" x14ac:dyDescent="0.25">
      <c r="A287">
        <v>7</v>
      </c>
      <c r="B287">
        <v>71</v>
      </c>
      <c r="C287">
        <v>1</v>
      </c>
      <c r="D287">
        <v>182</v>
      </c>
      <c r="E287">
        <v>1</v>
      </c>
      <c r="F287" t="s">
        <v>36</v>
      </c>
      <c r="G287" t="s">
        <v>37</v>
      </c>
      <c r="H287">
        <v>2018</v>
      </c>
      <c r="I287">
        <v>2</v>
      </c>
      <c r="J287">
        <v>1022</v>
      </c>
      <c r="K287" t="s">
        <v>319</v>
      </c>
      <c r="L287">
        <v>46.99193060070214</v>
      </c>
      <c r="M287" t="s">
        <v>145</v>
      </c>
    </row>
    <row r="288" spans="1:13" x14ac:dyDescent="0.25">
      <c r="A288">
        <v>7</v>
      </c>
      <c r="B288">
        <v>71</v>
      </c>
      <c r="C288">
        <v>1</v>
      </c>
      <c r="D288">
        <v>182</v>
      </c>
      <c r="E288">
        <v>1</v>
      </c>
      <c r="F288" t="s">
        <v>36</v>
      </c>
      <c r="G288" t="s">
        <v>37</v>
      </c>
      <c r="H288">
        <v>2018</v>
      </c>
      <c r="I288">
        <v>2</v>
      </c>
      <c r="J288">
        <v>1022</v>
      </c>
      <c r="K288" t="s">
        <v>320</v>
      </c>
      <c r="L288">
        <v>6.1880265265749355</v>
      </c>
      <c r="M288" t="s">
        <v>145</v>
      </c>
    </row>
    <row r="289" spans="1:13" x14ac:dyDescent="0.25">
      <c r="A289">
        <v>7</v>
      </c>
      <c r="B289">
        <v>71</v>
      </c>
      <c r="C289">
        <v>1</v>
      </c>
      <c r="D289">
        <v>182</v>
      </c>
      <c r="E289">
        <v>1</v>
      </c>
      <c r="F289" t="s">
        <v>36</v>
      </c>
      <c r="G289" t="s">
        <v>37</v>
      </c>
      <c r="H289">
        <v>2018</v>
      </c>
      <c r="I289">
        <v>2</v>
      </c>
      <c r="J289">
        <v>1022</v>
      </c>
      <c r="K289" t="s">
        <v>321</v>
      </c>
      <c r="L289">
        <v>28.206120695947092</v>
      </c>
      <c r="M289" t="s">
        <v>145</v>
      </c>
    </row>
    <row r="290" spans="1:13" x14ac:dyDescent="0.25">
      <c r="A290">
        <v>7</v>
      </c>
      <c r="B290">
        <v>71</v>
      </c>
      <c r="C290">
        <v>1</v>
      </c>
      <c r="D290">
        <v>191</v>
      </c>
      <c r="E290">
        <v>1</v>
      </c>
      <c r="F290" t="s">
        <v>36</v>
      </c>
      <c r="G290" t="s">
        <v>37</v>
      </c>
      <c r="H290">
        <v>2019</v>
      </c>
      <c r="I290">
        <v>1</v>
      </c>
      <c r="J290">
        <v>999</v>
      </c>
      <c r="K290" t="s">
        <v>318</v>
      </c>
      <c r="L290">
        <v>16.372424611263824</v>
      </c>
      <c r="M290" t="s">
        <v>145</v>
      </c>
    </row>
    <row r="291" spans="1:13" x14ac:dyDescent="0.25">
      <c r="A291">
        <v>7</v>
      </c>
      <c r="B291">
        <v>71</v>
      </c>
      <c r="C291">
        <v>1</v>
      </c>
      <c r="D291">
        <v>191</v>
      </c>
      <c r="E291">
        <v>1</v>
      </c>
      <c r="F291" t="s">
        <v>36</v>
      </c>
      <c r="G291" t="s">
        <v>37</v>
      </c>
      <c r="H291">
        <v>2019</v>
      </c>
      <c r="I291">
        <v>1</v>
      </c>
      <c r="J291">
        <v>999</v>
      </c>
      <c r="K291" t="s">
        <v>319</v>
      </c>
      <c r="L291">
        <v>46.296281794642404</v>
      </c>
      <c r="M291" t="s">
        <v>145</v>
      </c>
    </row>
    <row r="292" spans="1:13" x14ac:dyDescent="0.25">
      <c r="A292">
        <v>7</v>
      </c>
      <c r="B292">
        <v>71</v>
      </c>
      <c r="C292">
        <v>1</v>
      </c>
      <c r="D292">
        <v>191</v>
      </c>
      <c r="E292">
        <v>1</v>
      </c>
      <c r="F292" t="s">
        <v>36</v>
      </c>
      <c r="G292" t="s">
        <v>37</v>
      </c>
      <c r="H292">
        <v>2019</v>
      </c>
      <c r="I292">
        <v>1</v>
      </c>
      <c r="J292">
        <v>999</v>
      </c>
      <c r="K292" t="s">
        <v>320</v>
      </c>
      <c r="L292">
        <v>6.9800049964149231</v>
      </c>
      <c r="M292" t="s">
        <v>145</v>
      </c>
    </row>
    <row r="293" spans="1:13" x14ac:dyDescent="0.25">
      <c r="A293">
        <v>7</v>
      </c>
      <c r="B293">
        <v>71</v>
      </c>
      <c r="C293">
        <v>1</v>
      </c>
      <c r="D293">
        <v>191</v>
      </c>
      <c r="E293">
        <v>1</v>
      </c>
      <c r="F293" t="s">
        <v>36</v>
      </c>
      <c r="G293" t="s">
        <v>37</v>
      </c>
      <c r="H293">
        <v>2019</v>
      </c>
      <c r="I293">
        <v>1</v>
      </c>
      <c r="J293">
        <v>999</v>
      </c>
      <c r="K293" t="s">
        <v>321</v>
      </c>
      <c r="L293">
        <v>29.838295239155002</v>
      </c>
      <c r="M293" t="s">
        <v>145</v>
      </c>
    </row>
    <row r="294" spans="1:13" x14ac:dyDescent="0.25">
      <c r="A294">
        <v>7</v>
      </c>
      <c r="B294">
        <v>71</v>
      </c>
      <c r="C294">
        <v>1</v>
      </c>
      <c r="D294">
        <v>192</v>
      </c>
      <c r="E294">
        <v>1</v>
      </c>
      <c r="F294" t="s">
        <v>36</v>
      </c>
      <c r="G294" t="s">
        <v>37</v>
      </c>
      <c r="H294">
        <v>2019</v>
      </c>
      <c r="I294">
        <v>2</v>
      </c>
      <c r="J294">
        <v>1001</v>
      </c>
      <c r="K294" t="s">
        <v>318</v>
      </c>
      <c r="L294">
        <v>16.714971665873598</v>
      </c>
      <c r="M294" t="s">
        <v>145</v>
      </c>
    </row>
    <row r="295" spans="1:13" x14ac:dyDescent="0.25">
      <c r="A295">
        <v>7</v>
      </c>
      <c r="B295">
        <v>71</v>
      </c>
      <c r="C295">
        <v>1</v>
      </c>
      <c r="D295">
        <v>192</v>
      </c>
      <c r="E295">
        <v>1</v>
      </c>
      <c r="F295" t="s">
        <v>36</v>
      </c>
      <c r="G295" t="s">
        <v>37</v>
      </c>
      <c r="H295">
        <v>2019</v>
      </c>
      <c r="I295">
        <v>2</v>
      </c>
      <c r="J295">
        <v>1001</v>
      </c>
      <c r="K295" t="s">
        <v>319</v>
      </c>
      <c r="L295">
        <v>44.583723175509888</v>
      </c>
      <c r="M295" t="s">
        <v>145</v>
      </c>
    </row>
    <row r="296" spans="1:13" x14ac:dyDescent="0.25">
      <c r="A296">
        <v>7</v>
      </c>
      <c r="B296">
        <v>71</v>
      </c>
      <c r="C296">
        <v>1</v>
      </c>
      <c r="D296">
        <v>192</v>
      </c>
      <c r="E296">
        <v>1</v>
      </c>
      <c r="F296" t="s">
        <v>36</v>
      </c>
      <c r="G296" t="s">
        <v>37</v>
      </c>
      <c r="H296">
        <v>2019</v>
      </c>
      <c r="I296">
        <v>2</v>
      </c>
      <c r="J296">
        <v>1001</v>
      </c>
      <c r="K296" t="s">
        <v>320</v>
      </c>
      <c r="L296">
        <v>6.0042908633217005</v>
      </c>
      <c r="M296" t="s">
        <v>145</v>
      </c>
    </row>
    <row r="297" spans="1:13" x14ac:dyDescent="0.25">
      <c r="A297">
        <v>7</v>
      </c>
      <c r="B297">
        <v>71</v>
      </c>
      <c r="C297">
        <v>1</v>
      </c>
      <c r="D297">
        <v>192</v>
      </c>
      <c r="E297">
        <v>1</v>
      </c>
      <c r="F297" t="s">
        <v>36</v>
      </c>
      <c r="G297" t="s">
        <v>37</v>
      </c>
      <c r="H297">
        <v>2019</v>
      </c>
      <c r="I297">
        <v>2</v>
      </c>
      <c r="J297">
        <v>1001</v>
      </c>
      <c r="K297" t="s">
        <v>321</v>
      </c>
      <c r="L297">
        <v>27.454033299860033</v>
      </c>
      <c r="M297" t="s">
        <v>145</v>
      </c>
    </row>
    <row r="298" spans="1:13" x14ac:dyDescent="0.25">
      <c r="A298">
        <v>7</v>
      </c>
      <c r="B298">
        <v>71</v>
      </c>
      <c r="C298">
        <v>1</v>
      </c>
      <c r="D298">
        <v>201</v>
      </c>
      <c r="E298">
        <v>1</v>
      </c>
      <c r="F298" t="s">
        <v>36</v>
      </c>
      <c r="G298" t="s">
        <v>37</v>
      </c>
      <c r="H298">
        <v>2020</v>
      </c>
      <c r="I298">
        <v>1</v>
      </c>
      <c r="J298">
        <v>998</v>
      </c>
      <c r="K298" t="s">
        <v>318</v>
      </c>
      <c r="L298">
        <v>16.908346906881036</v>
      </c>
      <c r="M298" t="s">
        <v>145</v>
      </c>
    </row>
    <row r="299" spans="1:13" x14ac:dyDescent="0.25">
      <c r="A299">
        <v>7</v>
      </c>
      <c r="B299">
        <v>71</v>
      </c>
      <c r="C299">
        <v>1</v>
      </c>
      <c r="D299">
        <v>201</v>
      </c>
      <c r="E299">
        <v>1</v>
      </c>
      <c r="F299" t="s">
        <v>36</v>
      </c>
      <c r="G299" t="s">
        <v>37</v>
      </c>
      <c r="H299">
        <v>2020</v>
      </c>
      <c r="I299">
        <v>1</v>
      </c>
      <c r="J299">
        <v>998</v>
      </c>
      <c r="K299" t="s">
        <v>319</v>
      </c>
      <c r="L299">
        <v>43.792789172295286</v>
      </c>
      <c r="M299" t="s">
        <v>145</v>
      </c>
    </row>
    <row r="300" spans="1:13" x14ac:dyDescent="0.25">
      <c r="A300">
        <v>7</v>
      </c>
      <c r="B300">
        <v>71</v>
      </c>
      <c r="C300">
        <v>1</v>
      </c>
      <c r="D300">
        <v>201</v>
      </c>
      <c r="E300">
        <v>1</v>
      </c>
      <c r="F300" t="s">
        <v>36</v>
      </c>
      <c r="G300" t="s">
        <v>37</v>
      </c>
      <c r="H300">
        <v>2020</v>
      </c>
      <c r="I300">
        <v>1</v>
      </c>
      <c r="J300">
        <v>998</v>
      </c>
      <c r="K300" t="s">
        <v>320</v>
      </c>
      <c r="L300">
        <v>6.5088703064566076</v>
      </c>
      <c r="M300" t="s">
        <v>145</v>
      </c>
    </row>
    <row r="301" spans="1:13" x14ac:dyDescent="0.25">
      <c r="A301">
        <v>7</v>
      </c>
      <c r="B301">
        <v>71</v>
      </c>
      <c r="C301">
        <v>1</v>
      </c>
      <c r="D301">
        <v>201</v>
      </c>
      <c r="E301">
        <v>1</v>
      </c>
      <c r="F301" t="s">
        <v>36</v>
      </c>
      <c r="G301" t="s">
        <v>37</v>
      </c>
      <c r="H301">
        <v>2020</v>
      </c>
      <c r="I301">
        <v>1</v>
      </c>
      <c r="J301">
        <v>998</v>
      </c>
      <c r="K301" t="s">
        <v>321</v>
      </c>
      <c r="L301">
        <v>27.902582799202744</v>
      </c>
      <c r="M301" t="s">
        <v>145</v>
      </c>
    </row>
    <row r="302" spans="1:13" x14ac:dyDescent="0.25">
      <c r="A302">
        <v>7</v>
      </c>
      <c r="B302">
        <v>71</v>
      </c>
      <c r="C302">
        <v>1</v>
      </c>
      <c r="D302">
        <v>202</v>
      </c>
      <c r="E302">
        <v>1</v>
      </c>
      <c r="F302" t="s">
        <v>36</v>
      </c>
      <c r="G302" t="s">
        <v>37</v>
      </c>
      <c r="H302">
        <v>2020</v>
      </c>
      <c r="I302">
        <v>2</v>
      </c>
      <c r="J302">
        <v>1000</v>
      </c>
      <c r="K302" t="s">
        <v>318</v>
      </c>
      <c r="L302">
        <v>15.48471697136652</v>
      </c>
      <c r="M302" t="s">
        <v>145</v>
      </c>
    </row>
    <row r="303" spans="1:13" x14ac:dyDescent="0.25">
      <c r="A303">
        <v>7</v>
      </c>
      <c r="B303">
        <v>71</v>
      </c>
      <c r="C303">
        <v>1</v>
      </c>
      <c r="D303">
        <v>202</v>
      </c>
      <c r="E303">
        <v>1</v>
      </c>
      <c r="F303" t="s">
        <v>36</v>
      </c>
      <c r="G303" t="s">
        <v>37</v>
      </c>
      <c r="H303">
        <v>2020</v>
      </c>
      <c r="I303">
        <v>2</v>
      </c>
      <c r="J303">
        <v>1000</v>
      </c>
      <c r="K303" t="s">
        <v>319</v>
      </c>
      <c r="L303">
        <v>47.587209483990456</v>
      </c>
      <c r="M303" t="s">
        <v>145</v>
      </c>
    </row>
    <row r="304" spans="1:13" x14ac:dyDescent="0.25">
      <c r="A304">
        <v>7</v>
      </c>
      <c r="B304">
        <v>71</v>
      </c>
      <c r="C304">
        <v>1</v>
      </c>
      <c r="D304">
        <v>202</v>
      </c>
      <c r="E304">
        <v>1</v>
      </c>
      <c r="F304" t="s">
        <v>36</v>
      </c>
      <c r="G304" t="s">
        <v>37</v>
      </c>
      <c r="H304">
        <v>2020</v>
      </c>
      <c r="I304">
        <v>2</v>
      </c>
      <c r="J304">
        <v>1000</v>
      </c>
      <c r="K304" t="s">
        <v>320</v>
      </c>
      <c r="L304">
        <v>5.6292029715009058</v>
      </c>
      <c r="M304" t="s">
        <v>145</v>
      </c>
    </row>
    <row r="305" spans="1:13" x14ac:dyDescent="0.25">
      <c r="A305">
        <v>7</v>
      </c>
      <c r="B305">
        <v>71</v>
      </c>
      <c r="C305">
        <v>1</v>
      </c>
      <c r="D305">
        <v>202</v>
      </c>
      <c r="E305">
        <v>1</v>
      </c>
      <c r="F305" t="s">
        <v>36</v>
      </c>
      <c r="G305" t="s">
        <v>37</v>
      </c>
      <c r="H305">
        <v>2020</v>
      </c>
      <c r="I305">
        <v>2</v>
      </c>
      <c r="J305">
        <v>1000</v>
      </c>
      <c r="K305" t="s">
        <v>321</v>
      </c>
      <c r="L305">
        <v>28.036936567312729</v>
      </c>
      <c r="M305" t="s">
        <v>145</v>
      </c>
    </row>
    <row r="306" spans="1:13" x14ac:dyDescent="0.25">
      <c r="A306">
        <v>7</v>
      </c>
      <c r="B306">
        <v>71</v>
      </c>
      <c r="C306">
        <v>1</v>
      </c>
      <c r="D306">
        <v>211</v>
      </c>
      <c r="E306">
        <v>1</v>
      </c>
      <c r="F306" t="s">
        <v>36</v>
      </c>
      <c r="G306" t="s">
        <v>37</v>
      </c>
      <c r="H306">
        <v>2021</v>
      </c>
      <c r="I306">
        <v>1</v>
      </c>
      <c r="J306">
        <v>1041</v>
      </c>
      <c r="K306" t="s">
        <v>318</v>
      </c>
      <c r="L306">
        <v>14.710752391690042</v>
      </c>
      <c r="M306" t="s">
        <v>145</v>
      </c>
    </row>
    <row r="307" spans="1:13" x14ac:dyDescent="0.25">
      <c r="A307">
        <v>7</v>
      </c>
      <c r="B307">
        <v>71</v>
      </c>
      <c r="C307">
        <v>1</v>
      </c>
      <c r="D307">
        <v>211</v>
      </c>
      <c r="E307">
        <v>1</v>
      </c>
      <c r="F307" t="s">
        <v>36</v>
      </c>
      <c r="G307" t="s">
        <v>37</v>
      </c>
      <c r="H307">
        <v>2021</v>
      </c>
      <c r="I307">
        <v>1</v>
      </c>
      <c r="J307">
        <v>1041</v>
      </c>
      <c r="K307" t="s">
        <v>319</v>
      </c>
      <c r="L307">
        <v>42.836626139824816</v>
      </c>
      <c r="M307" t="s">
        <v>145</v>
      </c>
    </row>
    <row r="308" spans="1:13" x14ac:dyDescent="0.25">
      <c r="A308">
        <v>7</v>
      </c>
      <c r="B308">
        <v>71</v>
      </c>
      <c r="C308">
        <v>1</v>
      </c>
      <c r="D308">
        <v>211</v>
      </c>
      <c r="E308">
        <v>1</v>
      </c>
      <c r="F308" t="s">
        <v>36</v>
      </c>
      <c r="G308" t="s">
        <v>37</v>
      </c>
      <c r="H308">
        <v>2021</v>
      </c>
      <c r="I308">
        <v>1</v>
      </c>
      <c r="J308">
        <v>1041</v>
      </c>
      <c r="K308" t="s">
        <v>320</v>
      </c>
      <c r="L308">
        <v>3.5889253973112587</v>
      </c>
      <c r="M308" t="s">
        <v>145</v>
      </c>
    </row>
    <row r="309" spans="1:13" x14ac:dyDescent="0.25">
      <c r="A309">
        <v>7</v>
      </c>
      <c r="B309">
        <v>71</v>
      </c>
      <c r="C309">
        <v>1</v>
      </c>
      <c r="D309">
        <v>211</v>
      </c>
      <c r="E309">
        <v>1</v>
      </c>
      <c r="F309" t="s">
        <v>36</v>
      </c>
      <c r="G309" t="s">
        <v>37</v>
      </c>
      <c r="H309">
        <v>2021</v>
      </c>
      <c r="I309">
        <v>1</v>
      </c>
      <c r="J309">
        <v>1041</v>
      </c>
      <c r="K309" t="s">
        <v>321</v>
      </c>
      <c r="L309">
        <v>27.540468318427784</v>
      </c>
      <c r="M309" t="s">
        <v>145</v>
      </c>
    </row>
    <row r="310" spans="1:13" x14ac:dyDescent="0.25">
      <c r="A310">
        <v>7</v>
      </c>
      <c r="B310">
        <v>71</v>
      </c>
      <c r="C310">
        <v>1</v>
      </c>
      <c r="D310">
        <v>212</v>
      </c>
      <c r="E310">
        <v>1</v>
      </c>
      <c r="F310" t="s">
        <v>36</v>
      </c>
      <c r="G310" t="s">
        <v>37</v>
      </c>
      <c r="H310">
        <v>2021</v>
      </c>
      <c r="I310">
        <v>2</v>
      </c>
      <c r="J310">
        <v>1051</v>
      </c>
      <c r="K310" t="s">
        <v>318</v>
      </c>
      <c r="L310">
        <v>13.722669767459177</v>
      </c>
      <c r="M310" t="s">
        <v>145</v>
      </c>
    </row>
    <row r="311" spans="1:13" x14ac:dyDescent="0.25">
      <c r="A311">
        <v>7</v>
      </c>
      <c r="B311">
        <v>71</v>
      </c>
      <c r="C311">
        <v>1</v>
      </c>
      <c r="D311">
        <v>212</v>
      </c>
      <c r="E311">
        <v>1</v>
      </c>
      <c r="F311" t="s">
        <v>36</v>
      </c>
      <c r="G311" t="s">
        <v>37</v>
      </c>
      <c r="H311">
        <v>2021</v>
      </c>
      <c r="I311">
        <v>2</v>
      </c>
      <c r="J311">
        <v>1051</v>
      </c>
      <c r="K311" t="s">
        <v>319</v>
      </c>
      <c r="L311">
        <v>44.253466675707372</v>
      </c>
      <c r="M311" t="s">
        <v>145</v>
      </c>
    </row>
    <row r="312" spans="1:13" x14ac:dyDescent="0.25">
      <c r="A312">
        <v>7</v>
      </c>
      <c r="B312">
        <v>71</v>
      </c>
      <c r="C312">
        <v>1</v>
      </c>
      <c r="D312">
        <v>212</v>
      </c>
      <c r="E312">
        <v>1</v>
      </c>
      <c r="F312" t="s">
        <v>36</v>
      </c>
      <c r="G312" t="s">
        <v>37</v>
      </c>
      <c r="H312">
        <v>2021</v>
      </c>
      <c r="I312">
        <v>2</v>
      </c>
      <c r="J312">
        <v>1051</v>
      </c>
      <c r="K312" t="s">
        <v>320</v>
      </c>
      <c r="L312">
        <v>3.7544135321682104</v>
      </c>
      <c r="M312" t="s">
        <v>145</v>
      </c>
    </row>
    <row r="313" spans="1:13" x14ac:dyDescent="0.25">
      <c r="A313">
        <v>7</v>
      </c>
      <c r="B313">
        <v>71</v>
      </c>
      <c r="C313">
        <v>1</v>
      </c>
      <c r="D313">
        <v>212</v>
      </c>
      <c r="E313">
        <v>1</v>
      </c>
      <c r="F313" t="s">
        <v>36</v>
      </c>
      <c r="G313" t="s">
        <v>37</v>
      </c>
      <c r="H313">
        <v>2021</v>
      </c>
      <c r="I313">
        <v>2</v>
      </c>
      <c r="J313">
        <v>1051</v>
      </c>
      <c r="K313" t="s">
        <v>321</v>
      </c>
      <c r="L313">
        <v>25.639825254771075</v>
      </c>
      <c r="M313" t="s">
        <v>145</v>
      </c>
    </row>
    <row r="314" spans="1:13" x14ac:dyDescent="0.25">
      <c r="A314">
        <v>7</v>
      </c>
      <c r="B314">
        <v>71</v>
      </c>
      <c r="C314">
        <v>1</v>
      </c>
      <c r="D314">
        <v>221</v>
      </c>
      <c r="E314">
        <v>1</v>
      </c>
      <c r="F314" t="s">
        <v>36</v>
      </c>
      <c r="G314" t="s">
        <v>37</v>
      </c>
      <c r="H314">
        <v>2022</v>
      </c>
      <c r="I314">
        <v>1</v>
      </c>
      <c r="J314">
        <v>1042</v>
      </c>
      <c r="K314" t="s">
        <v>318</v>
      </c>
      <c r="L314">
        <v>11.99701527917974</v>
      </c>
      <c r="M314" t="s">
        <v>145</v>
      </c>
    </row>
    <row r="315" spans="1:13" x14ac:dyDescent="0.25">
      <c r="A315">
        <v>7</v>
      </c>
      <c r="B315">
        <v>71</v>
      </c>
      <c r="C315">
        <v>1</v>
      </c>
      <c r="D315">
        <v>221</v>
      </c>
      <c r="E315">
        <v>1</v>
      </c>
      <c r="F315" t="s">
        <v>36</v>
      </c>
      <c r="G315" t="s">
        <v>37</v>
      </c>
      <c r="H315">
        <v>2022</v>
      </c>
      <c r="I315">
        <v>1</v>
      </c>
      <c r="J315">
        <v>1042</v>
      </c>
      <c r="K315" t="s">
        <v>319</v>
      </c>
      <c r="L315">
        <v>40.201169373355896</v>
      </c>
      <c r="M315" t="s">
        <v>145</v>
      </c>
    </row>
    <row r="316" spans="1:13" x14ac:dyDescent="0.25">
      <c r="A316">
        <v>7</v>
      </c>
      <c r="B316">
        <v>71</v>
      </c>
      <c r="C316">
        <v>1</v>
      </c>
      <c r="D316">
        <v>221</v>
      </c>
      <c r="E316">
        <v>1</v>
      </c>
      <c r="F316" t="s">
        <v>36</v>
      </c>
      <c r="G316" t="s">
        <v>37</v>
      </c>
      <c r="H316">
        <v>2022</v>
      </c>
      <c r="I316">
        <v>1</v>
      </c>
      <c r="J316">
        <v>1042</v>
      </c>
      <c r="K316" t="s">
        <v>320</v>
      </c>
      <c r="L316">
        <v>0</v>
      </c>
      <c r="M316" t="s">
        <v>145</v>
      </c>
    </row>
    <row r="317" spans="1:13" x14ac:dyDescent="0.25">
      <c r="A317">
        <v>7</v>
      </c>
      <c r="B317">
        <v>71</v>
      </c>
      <c r="C317">
        <v>1</v>
      </c>
      <c r="D317">
        <v>221</v>
      </c>
      <c r="E317">
        <v>1</v>
      </c>
      <c r="F317" t="s">
        <v>36</v>
      </c>
      <c r="G317" t="s">
        <v>37</v>
      </c>
      <c r="H317">
        <v>2022</v>
      </c>
      <c r="I317">
        <v>1</v>
      </c>
      <c r="J317">
        <v>1042</v>
      </c>
      <c r="K317" t="s">
        <v>321</v>
      </c>
      <c r="L317">
        <v>23.77919578601724</v>
      </c>
      <c r="M317" t="s">
        <v>145</v>
      </c>
    </row>
    <row r="318" spans="1:13" x14ac:dyDescent="0.25">
      <c r="A318">
        <v>7</v>
      </c>
      <c r="B318">
        <v>71</v>
      </c>
      <c r="C318">
        <v>1</v>
      </c>
      <c r="D318">
        <v>222</v>
      </c>
      <c r="E318">
        <v>1</v>
      </c>
      <c r="F318" t="s">
        <v>36</v>
      </c>
      <c r="G318" t="s">
        <v>37</v>
      </c>
      <c r="H318">
        <v>2022</v>
      </c>
      <c r="I318">
        <v>2</v>
      </c>
      <c r="J318">
        <v>1099</v>
      </c>
      <c r="K318" t="s">
        <v>318</v>
      </c>
      <c r="L318">
        <v>13.489977500511351</v>
      </c>
      <c r="M318" t="s">
        <v>145</v>
      </c>
    </row>
    <row r="319" spans="1:13" x14ac:dyDescent="0.25">
      <c r="A319">
        <v>7</v>
      </c>
      <c r="B319">
        <v>71</v>
      </c>
      <c r="C319">
        <v>1</v>
      </c>
      <c r="D319">
        <v>222</v>
      </c>
      <c r="E319">
        <v>1</v>
      </c>
      <c r="F319" t="s">
        <v>36</v>
      </c>
      <c r="G319" t="s">
        <v>37</v>
      </c>
      <c r="H319">
        <v>2022</v>
      </c>
      <c r="I319">
        <v>2</v>
      </c>
      <c r="J319">
        <v>1099</v>
      </c>
      <c r="K319" t="s">
        <v>319</v>
      </c>
      <c r="L319">
        <v>43.708219466050032</v>
      </c>
      <c r="M319" t="s">
        <v>145</v>
      </c>
    </row>
    <row r="320" spans="1:13" x14ac:dyDescent="0.25">
      <c r="A320">
        <v>7</v>
      </c>
      <c r="B320">
        <v>71</v>
      </c>
      <c r="C320">
        <v>1</v>
      </c>
      <c r="D320">
        <v>222</v>
      </c>
      <c r="E320">
        <v>1</v>
      </c>
      <c r="F320" t="s">
        <v>36</v>
      </c>
      <c r="G320" t="s">
        <v>37</v>
      </c>
      <c r="H320">
        <v>2022</v>
      </c>
      <c r="I320">
        <v>2</v>
      </c>
      <c r="J320">
        <v>1099</v>
      </c>
      <c r="K320" t="s">
        <v>320</v>
      </c>
      <c r="L320">
        <v>1.9837121758778165</v>
      </c>
      <c r="M320" t="s">
        <v>145</v>
      </c>
    </row>
    <row r="321" spans="1:13" x14ac:dyDescent="0.25">
      <c r="A321">
        <v>7</v>
      </c>
      <c r="B321">
        <v>71</v>
      </c>
      <c r="C321">
        <v>1</v>
      </c>
      <c r="D321">
        <v>222</v>
      </c>
      <c r="E321">
        <v>1</v>
      </c>
      <c r="F321" t="s">
        <v>36</v>
      </c>
      <c r="G321" t="s">
        <v>37</v>
      </c>
      <c r="H321">
        <v>2022</v>
      </c>
      <c r="I321">
        <v>2</v>
      </c>
      <c r="J321">
        <v>1099</v>
      </c>
      <c r="K321" t="s">
        <v>321</v>
      </c>
      <c r="L321">
        <v>26.096882032123172</v>
      </c>
      <c r="M321" t="s">
        <v>145</v>
      </c>
    </row>
    <row r="322" spans="1:13" x14ac:dyDescent="0.25">
      <c r="A322">
        <v>7</v>
      </c>
      <c r="B322">
        <v>71</v>
      </c>
      <c r="C322">
        <v>1</v>
      </c>
      <c r="D322">
        <v>231</v>
      </c>
      <c r="E322">
        <v>1</v>
      </c>
      <c r="F322" t="s">
        <v>36</v>
      </c>
      <c r="G322" t="s">
        <v>37</v>
      </c>
      <c r="H322">
        <v>2023</v>
      </c>
      <c r="I322">
        <v>1</v>
      </c>
      <c r="J322">
        <v>1079</v>
      </c>
      <c r="K322" t="s">
        <v>318</v>
      </c>
      <c r="L322">
        <v>12.942375347486127</v>
      </c>
      <c r="M322" t="s">
        <v>145</v>
      </c>
    </row>
    <row r="323" spans="1:13" x14ac:dyDescent="0.25">
      <c r="A323">
        <v>7</v>
      </c>
      <c r="B323">
        <v>71</v>
      </c>
      <c r="C323">
        <v>1</v>
      </c>
      <c r="D323">
        <v>231</v>
      </c>
      <c r="E323">
        <v>1</v>
      </c>
      <c r="F323" t="s">
        <v>36</v>
      </c>
      <c r="G323" t="s">
        <v>37</v>
      </c>
      <c r="H323">
        <v>2023</v>
      </c>
      <c r="I323">
        <v>1</v>
      </c>
      <c r="J323">
        <v>1079</v>
      </c>
      <c r="K323" t="s">
        <v>319</v>
      </c>
      <c r="L323">
        <v>40.781503639405244</v>
      </c>
      <c r="M323" t="s">
        <v>145</v>
      </c>
    </row>
    <row r="324" spans="1:13" x14ac:dyDescent="0.25">
      <c r="A324">
        <v>7</v>
      </c>
      <c r="B324">
        <v>71</v>
      </c>
      <c r="C324">
        <v>1</v>
      </c>
      <c r="D324">
        <v>231</v>
      </c>
      <c r="E324">
        <v>1</v>
      </c>
      <c r="F324" t="s">
        <v>36</v>
      </c>
      <c r="G324" t="s">
        <v>37</v>
      </c>
      <c r="H324">
        <v>2023</v>
      </c>
      <c r="I324">
        <v>1</v>
      </c>
      <c r="J324">
        <v>1079</v>
      </c>
      <c r="K324" t="s">
        <v>320</v>
      </c>
      <c r="L324">
        <v>0</v>
      </c>
      <c r="M324" t="s">
        <v>145</v>
      </c>
    </row>
    <row r="325" spans="1:13" x14ac:dyDescent="0.25">
      <c r="A325">
        <v>7</v>
      </c>
      <c r="B325">
        <v>71</v>
      </c>
      <c r="C325">
        <v>1</v>
      </c>
      <c r="D325">
        <v>231</v>
      </c>
      <c r="E325">
        <v>1</v>
      </c>
      <c r="F325" t="s">
        <v>36</v>
      </c>
      <c r="G325" t="s">
        <v>37</v>
      </c>
      <c r="H325">
        <v>2023</v>
      </c>
      <c r="I325">
        <v>1</v>
      </c>
      <c r="J325">
        <v>1079</v>
      </c>
      <c r="K325" t="s">
        <v>321</v>
      </c>
      <c r="L325">
        <v>25.991540832049942</v>
      </c>
      <c r="M325" t="s">
        <v>145</v>
      </c>
    </row>
    <row r="326" spans="1:13" x14ac:dyDescent="0.25">
      <c r="A326">
        <v>7</v>
      </c>
      <c r="B326">
        <v>71</v>
      </c>
      <c r="C326">
        <v>1</v>
      </c>
      <c r="D326">
        <v>232</v>
      </c>
      <c r="E326">
        <v>1</v>
      </c>
      <c r="F326" t="s">
        <v>36</v>
      </c>
      <c r="G326" t="s">
        <v>37</v>
      </c>
      <c r="H326">
        <v>2023</v>
      </c>
      <c r="I326">
        <v>2</v>
      </c>
      <c r="J326">
        <v>1105</v>
      </c>
      <c r="K326" t="s">
        <v>318</v>
      </c>
      <c r="L326">
        <v>11.974344931342339</v>
      </c>
      <c r="M326" t="s">
        <v>145</v>
      </c>
    </row>
    <row r="327" spans="1:13" x14ac:dyDescent="0.25">
      <c r="A327">
        <v>7</v>
      </c>
      <c r="B327">
        <v>71</v>
      </c>
      <c r="C327">
        <v>1</v>
      </c>
      <c r="D327">
        <v>232</v>
      </c>
      <c r="E327">
        <v>1</v>
      </c>
      <c r="F327" t="s">
        <v>36</v>
      </c>
      <c r="G327" t="s">
        <v>37</v>
      </c>
      <c r="H327">
        <v>2023</v>
      </c>
      <c r="I327">
        <v>2</v>
      </c>
      <c r="J327">
        <v>1105</v>
      </c>
      <c r="K327" t="s">
        <v>319</v>
      </c>
      <c r="L327">
        <v>43.379823207831208</v>
      </c>
      <c r="M327" t="s">
        <v>145</v>
      </c>
    </row>
    <row r="328" spans="1:13" x14ac:dyDescent="0.25">
      <c r="A328">
        <v>7</v>
      </c>
      <c r="B328">
        <v>71</v>
      </c>
      <c r="C328">
        <v>1</v>
      </c>
      <c r="D328">
        <v>232</v>
      </c>
      <c r="E328">
        <v>1</v>
      </c>
      <c r="F328" t="s">
        <v>36</v>
      </c>
      <c r="G328" t="s">
        <v>37</v>
      </c>
      <c r="H328">
        <v>2023</v>
      </c>
      <c r="I328">
        <v>2</v>
      </c>
      <c r="J328">
        <v>1105</v>
      </c>
      <c r="K328" t="s">
        <v>320</v>
      </c>
      <c r="L328">
        <v>0</v>
      </c>
      <c r="M328" t="s">
        <v>145</v>
      </c>
    </row>
    <row r="329" spans="1:13" x14ac:dyDescent="0.25">
      <c r="A329">
        <v>7</v>
      </c>
      <c r="B329">
        <v>71</v>
      </c>
      <c r="C329">
        <v>1</v>
      </c>
      <c r="D329">
        <v>232</v>
      </c>
      <c r="E329">
        <v>1</v>
      </c>
      <c r="F329" t="s">
        <v>36</v>
      </c>
      <c r="G329" t="s">
        <v>37</v>
      </c>
      <c r="H329">
        <v>2023</v>
      </c>
      <c r="I329">
        <v>2</v>
      </c>
      <c r="J329">
        <v>1105</v>
      </c>
      <c r="K329" t="s">
        <v>321</v>
      </c>
      <c r="L329">
        <v>26.401029644028672</v>
      </c>
      <c r="M329" t="s">
        <v>145</v>
      </c>
    </row>
    <row r="330" spans="1:13" x14ac:dyDescent="0.25">
      <c r="A330">
        <v>7</v>
      </c>
      <c r="B330">
        <v>71</v>
      </c>
      <c r="C330">
        <v>1</v>
      </c>
      <c r="D330">
        <v>241</v>
      </c>
      <c r="E330">
        <v>1</v>
      </c>
      <c r="F330" t="s">
        <v>36</v>
      </c>
      <c r="G330" t="s">
        <v>37</v>
      </c>
      <c r="H330">
        <v>2024</v>
      </c>
      <c r="I330">
        <v>1</v>
      </c>
      <c r="J330">
        <v>1077</v>
      </c>
      <c r="K330" t="s">
        <v>318</v>
      </c>
      <c r="L330">
        <v>13.684106041915834</v>
      </c>
      <c r="M330" t="s">
        <v>145</v>
      </c>
    </row>
    <row r="331" spans="1:13" x14ac:dyDescent="0.25">
      <c r="A331">
        <v>7</v>
      </c>
      <c r="B331">
        <v>71</v>
      </c>
      <c r="C331">
        <v>1</v>
      </c>
      <c r="D331">
        <v>241</v>
      </c>
      <c r="E331">
        <v>1</v>
      </c>
      <c r="F331" t="s">
        <v>36</v>
      </c>
      <c r="G331" t="s">
        <v>37</v>
      </c>
      <c r="H331">
        <v>2024</v>
      </c>
      <c r="I331">
        <v>1</v>
      </c>
      <c r="J331">
        <v>1077</v>
      </c>
      <c r="K331" t="s">
        <v>319</v>
      </c>
      <c r="L331">
        <v>44.919617913995189</v>
      </c>
      <c r="M331" t="s">
        <v>145</v>
      </c>
    </row>
    <row r="332" spans="1:13" x14ac:dyDescent="0.25">
      <c r="A332">
        <v>7</v>
      </c>
      <c r="B332">
        <v>71</v>
      </c>
      <c r="C332">
        <v>1</v>
      </c>
      <c r="D332">
        <v>241</v>
      </c>
      <c r="E332">
        <v>1</v>
      </c>
      <c r="F332" t="s">
        <v>36</v>
      </c>
      <c r="G332" t="s">
        <v>37</v>
      </c>
      <c r="H332">
        <v>2024</v>
      </c>
      <c r="I332">
        <v>1</v>
      </c>
      <c r="J332">
        <v>1077</v>
      </c>
      <c r="K332" t="s">
        <v>320</v>
      </c>
      <c r="L332">
        <v>3.0926411707855861</v>
      </c>
      <c r="M332" t="s">
        <v>145</v>
      </c>
    </row>
    <row r="333" spans="1:13" x14ac:dyDescent="0.25">
      <c r="A333">
        <v>7</v>
      </c>
      <c r="B333">
        <v>71</v>
      </c>
      <c r="C333">
        <v>1</v>
      </c>
      <c r="D333">
        <v>241</v>
      </c>
      <c r="E333">
        <v>1</v>
      </c>
      <c r="F333" t="s">
        <v>36</v>
      </c>
      <c r="G333" t="s">
        <v>37</v>
      </c>
      <c r="H333">
        <v>2024</v>
      </c>
      <c r="I333">
        <v>1</v>
      </c>
      <c r="J333">
        <v>1077</v>
      </c>
      <c r="K333" t="s">
        <v>321</v>
      </c>
      <c r="L333">
        <v>27.916695607881273</v>
      </c>
      <c r="M333" t="s">
        <v>145</v>
      </c>
    </row>
    <row r="334" spans="1:13" x14ac:dyDescent="0.25">
      <c r="A334">
        <v>7</v>
      </c>
      <c r="B334">
        <v>71</v>
      </c>
      <c r="C334">
        <v>1</v>
      </c>
      <c r="D334">
        <v>242</v>
      </c>
      <c r="E334">
        <v>1</v>
      </c>
      <c r="F334" t="s">
        <v>36</v>
      </c>
      <c r="G334" t="s">
        <v>37</v>
      </c>
      <c r="H334">
        <v>2024</v>
      </c>
      <c r="I334">
        <v>2</v>
      </c>
      <c r="J334">
        <v>1084</v>
      </c>
      <c r="K334" t="s">
        <v>318</v>
      </c>
      <c r="L334">
        <v>15.0265995047228</v>
      </c>
      <c r="M334" t="s">
        <v>145</v>
      </c>
    </row>
    <row r="335" spans="1:13" x14ac:dyDescent="0.25">
      <c r="A335">
        <v>7</v>
      </c>
      <c r="B335">
        <v>71</v>
      </c>
      <c r="C335">
        <v>1</v>
      </c>
      <c r="D335">
        <v>242</v>
      </c>
      <c r="E335">
        <v>1</v>
      </c>
      <c r="F335" t="s">
        <v>36</v>
      </c>
      <c r="G335" t="s">
        <v>37</v>
      </c>
      <c r="H335">
        <v>2024</v>
      </c>
      <c r="I335">
        <v>2</v>
      </c>
      <c r="J335">
        <v>1084</v>
      </c>
      <c r="K335" t="s">
        <v>319</v>
      </c>
      <c r="L335">
        <v>48.007914336426317</v>
      </c>
      <c r="M335" t="s">
        <v>145</v>
      </c>
    </row>
    <row r="336" spans="1:13" x14ac:dyDescent="0.25">
      <c r="A336">
        <v>7</v>
      </c>
      <c r="B336">
        <v>71</v>
      </c>
      <c r="C336">
        <v>1</v>
      </c>
      <c r="D336">
        <v>242</v>
      </c>
      <c r="E336">
        <v>1</v>
      </c>
      <c r="F336" t="s">
        <v>36</v>
      </c>
      <c r="G336" t="s">
        <v>37</v>
      </c>
      <c r="H336">
        <v>2024</v>
      </c>
      <c r="I336">
        <v>2</v>
      </c>
      <c r="J336">
        <v>1084</v>
      </c>
      <c r="K336" t="s">
        <v>320</v>
      </c>
      <c r="L336">
        <v>3.1751404018707534</v>
      </c>
      <c r="M336" t="s">
        <v>145</v>
      </c>
    </row>
    <row r="337" spans="1:13" x14ac:dyDescent="0.25">
      <c r="A337">
        <v>7</v>
      </c>
      <c r="B337">
        <v>71</v>
      </c>
      <c r="C337">
        <v>1</v>
      </c>
      <c r="D337">
        <v>242</v>
      </c>
      <c r="E337">
        <v>1</v>
      </c>
      <c r="F337" t="s">
        <v>36</v>
      </c>
      <c r="G337" t="s">
        <v>37</v>
      </c>
      <c r="H337">
        <v>2024</v>
      </c>
      <c r="I337">
        <v>2</v>
      </c>
      <c r="J337">
        <v>1084</v>
      </c>
      <c r="K337" t="s">
        <v>321</v>
      </c>
      <c r="L337">
        <v>28.81644063266927</v>
      </c>
      <c r="M337" t="s">
        <v>145</v>
      </c>
    </row>
  </sheetData>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F871B-0A30-4B26-AD45-3BC4D7DA489A}">
  <sheetPr>
    <pageSetUpPr autoPageBreaks="0"/>
  </sheetPr>
  <dimension ref="B2:Q37"/>
  <sheetViews>
    <sheetView showGridLines="0" showRowColHeaders="0" zoomScaleNormal="100" workbookViewId="0">
      <selection activeCell="C47" sqref="C47"/>
    </sheetView>
  </sheetViews>
  <sheetFormatPr baseColWidth="10" defaultColWidth="9.140625" defaultRowHeight="15" x14ac:dyDescent="0.25"/>
  <cols>
    <col min="1" max="1" width="2.85546875" customWidth="1"/>
    <col min="2" max="2" width="58.85546875" customWidth="1" collapsed="1"/>
    <col min="3" max="3" width="82.7109375" customWidth="1" collapsed="1"/>
    <col min="4" max="4" width="2.85546875" customWidth="1" collapsed="1"/>
    <col min="5" max="5" width="82.85546875" customWidth="1" collapsed="1"/>
    <col min="6" max="6" width="22.140625" bestFit="1" customWidth="1" collapsed="1"/>
    <col min="7" max="7" width="12" bestFit="1" customWidth="1" collapsed="1"/>
    <col min="8" max="8" width="14.5703125" bestFit="1" customWidth="1" collapsed="1"/>
    <col min="9" max="9" width="20.42578125" bestFit="1" customWidth="1" collapsed="1"/>
    <col min="10" max="12" width="12" bestFit="1" customWidth="1" collapsed="1"/>
    <col min="13" max="13" width="19.28515625" customWidth="1" collapsed="1"/>
    <col min="14" max="14" width="20.5703125" bestFit="1" customWidth="1" collapsed="1"/>
    <col min="15" max="15" width="12.28515625" bestFit="1" customWidth="1" collapsed="1"/>
    <col min="16" max="17" width="12" bestFit="1" customWidth="1" collapsed="1"/>
  </cols>
  <sheetData>
    <row r="2" spans="2:14" ht="24.95" customHeight="1" x14ac:dyDescent="0.25">
      <c r="B2" s="161" t="str">
        <f>"  Populationsweite Therapiehäufigkeiten "&amp;Berichtsjahr</f>
        <v xml:space="preserve">  Populationsweite Therapiehäufigkeiten 2024</v>
      </c>
      <c r="C2" s="170"/>
      <c r="D2" s="170"/>
      <c r="E2" s="162"/>
      <c r="F2" s="17"/>
      <c r="G2" s="17"/>
      <c r="H2" s="17"/>
      <c r="I2" s="17"/>
      <c r="J2" s="17"/>
      <c r="K2" s="17"/>
      <c r="L2" s="17"/>
      <c r="M2" s="17"/>
    </row>
    <row r="3" spans="2:14" ht="24.95" customHeight="1" x14ac:dyDescent="0.25">
      <c r="B3" s="56"/>
      <c r="C3" s="56"/>
      <c r="D3" s="17"/>
      <c r="E3" s="17"/>
      <c r="F3" s="17"/>
      <c r="G3" s="17"/>
      <c r="H3" s="17"/>
      <c r="I3" s="17"/>
      <c r="J3" s="17"/>
      <c r="K3" s="17"/>
      <c r="L3" s="17"/>
      <c r="M3" s="17"/>
    </row>
    <row r="4" spans="2:14" ht="60" customHeight="1" x14ac:dyDescent="0.25">
      <c r="B4" s="171" t="s">
        <v>273</v>
      </c>
      <c r="C4" s="171"/>
      <c r="D4" s="171"/>
      <c r="E4" s="171"/>
      <c r="F4" s="23"/>
      <c r="G4" s="23"/>
      <c r="H4" s="23"/>
      <c r="I4" s="23"/>
      <c r="J4" s="23"/>
      <c r="K4" s="23"/>
      <c r="L4" s="23"/>
      <c r="M4" s="23"/>
      <c r="N4" s="23"/>
    </row>
    <row r="5" spans="2:14" ht="45" customHeight="1" x14ac:dyDescent="0.25">
      <c r="B5" s="171" t="s">
        <v>301</v>
      </c>
      <c r="C5" s="171"/>
      <c r="D5" s="171"/>
      <c r="E5" s="171"/>
      <c r="F5" s="33"/>
      <c r="G5" s="33"/>
      <c r="H5" s="33"/>
      <c r="I5" s="33"/>
      <c r="J5" s="33"/>
      <c r="K5" s="33"/>
      <c r="L5" s="33"/>
      <c r="M5" s="33"/>
      <c r="N5" s="23"/>
    </row>
    <row r="6" spans="2:14" ht="15" customHeight="1" x14ac:dyDescent="0.25">
      <c r="B6" s="171" t="s">
        <v>302</v>
      </c>
      <c r="C6" s="171"/>
      <c r="D6" s="171"/>
      <c r="E6" s="171"/>
      <c r="F6" s="33"/>
      <c r="G6" s="33"/>
      <c r="H6" s="33"/>
      <c r="I6" s="33"/>
      <c r="J6" s="33"/>
      <c r="K6" s="33"/>
      <c r="L6" s="33"/>
      <c r="M6" s="33"/>
      <c r="N6" s="23"/>
    </row>
    <row r="7" spans="2:14" x14ac:dyDescent="0.25">
      <c r="B7" s="33"/>
      <c r="C7" s="33"/>
      <c r="D7" s="33"/>
      <c r="E7" s="33"/>
      <c r="F7" s="33"/>
      <c r="G7" s="33"/>
      <c r="H7" s="33"/>
      <c r="I7" s="33"/>
      <c r="J7" s="33"/>
      <c r="K7" s="33"/>
      <c r="L7" s="33"/>
      <c r="M7" s="33"/>
      <c r="N7" s="23"/>
    </row>
    <row r="8" spans="2:14" ht="15.75" x14ac:dyDescent="0.25">
      <c r="C8" s="135" t="s">
        <v>274</v>
      </c>
      <c r="E8" s="135" t="s">
        <v>276</v>
      </c>
    </row>
    <row r="9" spans="2:14" x14ac:dyDescent="0.25">
      <c r="C9" s="62" t="s">
        <v>275</v>
      </c>
      <c r="E9" s="62" t="s">
        <v>300</v>
      </c>
    </row>
    <row r="10" spans="2:14" x14ac:dyDescent="0.25">
      <c r="C10" s="58"/>
      <c r="E10" s="58"/>
    </row>
    <row r="11" spans="2:14" x14ac:dyDescent="0.25">
      <c r="C11" s="58"/>
      <c r="E11" s="58"/>
    </row>
    <row r="12" spans="2:14" x14ac:dyDescent="0.25">
      <c r="C12" s="58"/>
      <c r="E12" s="58"/>
    </row>
    <row r="13" spans="2:14" x14ac:dyDescent="0.25">
      <c r="C13" s="58"/>
      <c r="E13" s="58"/>
    </row>
    <row r="14" spans="2:14" x14ac:dyDescent="0.25">
      <c r="C14" s="58"/>
      <c r="E14" s="58"/>
    </row>
    <row r="15" spans="2:14" x14ac:dyDescent="0.25">
      <c r="C15" s="58"/>
      <c r="E15" s="58"/>
    </row>
    <row r="16" spans="2:14" x14ac:dyDescent="0.25">
      <c r="C16" s="58"/>
      <c r="E16" s="58"/>
    </row>
    <row r="17" spans="3:5" x14ac:dyDescent="0.25">
      <c r="C17" s="58"/>
      <c r="E17" s="58"/>
    </row>
    <row r="18" spans="3:5" x14ac:dyDescent="0.25">
      <c r="C18" s="58"/>
      <c r="E18" s="58"/>
    </row>
    <row r="19" spans="3:5" x14ac:dyDescent="0.25">
      <c r="C19" s="58"/>
      <c r="E19" s="58"/>
    </row>
    <row r="20" spans="3:5" x14ac:dyDescent="0.25">
      <c r="C20" s="58"/>
      <c r="E20" s="58"/>
    </row>
    <row r="21" spans="3:5" x14ac:dyDescent="0.25">
      <c r="C21" s="58"/>
      <c r="E21" s="58"/>
    </row>
    <row r="22" spans="3:5" x14ac:dyDescent="0.25">
      <c r="C22" s="58"/>
      <c r="E22" s="58"/>
    </row>
    <row r="23" spans="3:5" x14ac:dyDescent="0.25">
      <c r="C23" s="58"/>
      <c r="E23" s="58"/>
    </row>
    <row r="24" spans="3:5" x14ac:dyDescent="0.25">
      <c r="C24" s="58"/>
      <c r="E24" s="58"/>
    </row>
    <row r="25" spans="3:5" x14ac:dyDescent="0.25">
      <c r="C25" s="58"/>
      <c r="E25" s="58"/>
    </row>
    <row r="26" spans="3:5" x14ac:dyDescent="0.25">
      <c r="C26" s="58"/>
      <c r="E26" s="58"/>
    </row>
    <row r="27" spans="3:5" x14ac:dyDescent="0.25">
      <c r="C27" s="58"/>
      <c r="E27" s="58"/>
    </row>
    <row r="28" spans="3:5" x14ac:dyDescent="0.25">
      <c r="C28" s="58"/>
      <c r="E28" s="58"/>
    </row>
    <row r="29" spans="3:5" x14ac:dyDescent="0.25">
      <c r="C29" s="58"/>
      <c r="E29" s="58"/>
    </row>
    <row r="30" spans="3:5" x14ac:dyDescent="0.25">
      <c r="C30" s="59"/>
      <c r="D30" s="58"/>
      <c r="E30" s="59"/>
    </row>
    <row r="31" spans="3:5" x14ac:dyDescent="0.25">
      <c r="C31" s="11"/>
      <c r="D31" s="11"/>
      <c r="E31" s="11"/>
    </row>
    <row r="32" spans="3:5" x14ac:dyDescent="0.25">
      <c r="C32" s="11"/>
      <c r="D32" s="11"/>
      <c r="E32" s="11"/>
    </row>
    <row r="33" spans="3:5" x14ac:dyDescent="0.25">
      <c r="C33" s="11"/>
      <c r="D33" s="11"/>
      <c r="E33" s="11"/>
    </row>
    <row r="34" spans="3:5" x14ac:dyDescent="0.25">
      <c r="C34" s="11"/>
      <c r="D34" s="11"/>
      <c r="E34" s="11"/>
    </row>
    <row r="35" spans="3:5" x14ac:dyDescent="0.25">
      <c r="C35" s="11"/>
      <c r="D35" s="11"/>
      <c r="E35" s="11"/>
    </row>
    <row r="36" spans="3:5" x14ac:dyDescent="0.25">
      <c r="C36" s="11"/>
      <c r="D36" s="11"/>
      <c r="E36" s="11"/>
    </row>
    <row r="37" spans="3:5" x14ac:dyDescent="0.25">
      <c r="C37" s="11"/>
      <c r="D37" s="11"/>
      <c r="E37" s="11"/>
    </row>
  </sheetData>
  <sheetProtection algorithmName="SHA-512" hashValue="OwNsXxio1jrBGzBOnPP007m3knvJWqWs/Rm2IMZijUl4KJ1Jpg2cxYyl3LlzI5FUIXts5idkjycLtfCVn7V0AQ==" saltValue="m5wzR+DMn0rHvhQIgrLDQA==" spinCount="100000" sheet="1" objects="1" scenarios="1" pivotTables="0"/>
  <mergeCells count="4">
    <mergeCell ref="B2:E2"/>
    <mergeCell ref="B4:E4"/>
    <mergeCell ref="B5:E5"/>
    <mergeCell ref="B6:E6"/>
  </mergeCells>
  <pageMargins left="0.7" right="0.7" top="0.75" bottom="0.75"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CDFF-2544-4509-8DEF-479FDB8DE2FA}">
  <dimension ref="A1:P38"/>
  <sheetViews>
    <sheetView showGridLines="0" workbookViewId="0">
      <selection activeCell="A38" sqref="A38"/>
    </sheetView>
  </sheetViews>
  <sheetFormatPr baseColWidth="10" defaultColWidth="9.140625" defaultRowHeight="15" x14ac:dyDescent="0.25"/>
  <cols>
    <col min="1" max="1" width="84.7109375" customWidth="1"/>
  </cols>
  <sheetData>
    <row r="1" spans="1:16" x14ac:dyDescent="0.25">
      <c r="A1" s="1" t="s">
        <v>1</v>
      </c>
      <c r="B1" t="s">
        <v>129</v>
      </c>
    </row>
    <row r="2" spans="1:16" x14ac:dyDescent="0.25">
      <c r="A2" s="1" t="s">
        <v>43</v>
      </c>
      <c r="B2" t="s">
        <v>129</v>
      </c>
    </row>
    <row r="3" spans="1:16" x14ac:dyDescent="0.25">
      <c r="A3" s="1" t="s">
        <v>59</v>
      </c>
      <c r="B3" t="s">
        <v>134</v>
      </c>
    </row>
    <row r="5" spans="1:16" x14ac:dyDescent="0.25">
      <c r="A5" s="1" t="s">
        <v>133</v>
      </c>
      <c r="B5" s="1" t="s">
        <v>50</v>
      </c>
    </row>
    <row r="6" spans="1:16" x14ac:dyDescent="0.25">
      <c r="A6" s="1" t="s">
        <v>48</v>
      </c>
      <c r="B6" t="s">
        <v>11</v>
      </c>
      <c r="C6" t="s">
        <v>232</v>
      </c>
      <c r="D6" t="s">
        <v>229</v>
      </c>
      <c r="E6" t="s">
        <v>230</v>
      </c>
      <c r="F6" t="s">
        <v>13</v>
      </c>
      <c r="G6" t="s">
        <v>14</v>
      </c>
      <c r="H6" t="s">
        <v>233</v>
      </c>
      <c r="I6" t="s">
        <v>15</v>
      </c>
      <c r="J6" t="s">
        <v>16</v>
      </c>
      <c r="K6" t="s">
        <v>17</v>
      </c>
      <c r="L6" t="s">
        <v>24</v>
      </c>
      <c r="M6" t="s">
        <v>231</v>
      </c>
      <c r="N6" t="s">
        <v>18</v>
      </c>
      <c r="O6" t="s">
        <v>19</v>
      </c>
      <c r="P6" t="s">
        <v>49</v>
      </c>
    </row>
    <row r="7" spans="1:16" x14ac:dyDescent="0.25">
      <c r="A7" s="2" t="s">
        <v>36</v>
      </c>
      <c r="B7" s="4">
        <v>1.9871365989684258</v>
      </c>
      <c r="C7" s="4"/>
      <c r="D7" s="4"/>
      <c r="E7" s="4"/>
      <c r="F7" s="4">
        <v>0.26968049433010544</v>
      </c>
      <c r="G7" s="4">
        <v>12.434439103276949</v>
      </c>
      <c r="H7" s="4">
        <v>0.17370651130899195</v>
      </c>
      <c r="I7" s="4">
        <v>1.238016904297087</v>
      </c>
      <c r="J7" s="4">
        <v>3.7772805687029862</v>
      </c>
      <c r="K7" s="4">
        <v>22.770304571372613</v>
      </c>
      <c r="L7" s="4">
        <v>1.0735733893302626</v>
      </c>
      <c r="M7" s="4">
        <v>10.669571217151242</v>
      </c>
      <c r="N7" s="4">
        <v>3.407650044137625</v>
      </c>
      <c r="O7" s="4">
        <v>3.219972989425671</v>
      </c>
      <c r="P7" s="4">
        <v>61.021332392301964</v>
      </c>
    </row>
    <row r="8" spans="1:16" x14ac:dyDescent="0.25">
      <c r="A8" s="3" t="s">
        <v>37</v>
      </c>
      <c r="B8" s="4">
        <v>1.9871365989684258</v>
      </c>
      <c r="C8" s="4"/>
      <c r="D8" s="4"/>
      <c r="E8" s="4"/>
      <c r="F8" s="4">
        <v>0.26968049433010544</v>
      </c>
      <c r="G8" s="4">
        <v>12.434439103276949</v>
      </c>
      <c r="H8" s="4">
        <v>0.17370651130899195</v>
      </c>
      <c r="I8" s="4">
        <v>1.238016904297087</v>
      </c>
      <c r="J8" s="4">
        <v>3.7772805687029862</v>
      </c>
      <c r="K8" s="4">
        <v>22.770304571372613</v>
      </c>
      <c r="L8" s="4">
        <v>1.0735733893302626</v>
      </c>
      <c r="M8" s="4">
        <v>10.669571217151242</v>
      </c>
      <c r="N8" s="4">
        <v>3.407650044137625</v>
      </c>
      <c r="O8" s="4">
        <v>3.219972989425671</v>
      </c>
      <c r="P8" s="4">
        <v>61.021332392301964</v>
      </c>
    </row>
    <row r="9" spans="1:16" x14ac:dyDescent="0.25">
      <c r="A9" s="2" t="s">
        <v>31</v>
      </c>
      <c r="B9" s="4">
        <v>17.512302159912732</v>
      </c>
      <c r="C9" s="4"/>
      <c r="D9" s="4"/>
      <c r="E9" s="4"/>
      <c r="F9" s="4"/>
      <c r="G9" s="4">
        <v>3.6628524914214609</v>
      </c>
      <c r="H9" s="4">
        <v>2.2310354904399676</v>
      </c>
      <c r="I9" s="4">
        <v>18.296009547398146</v>
      </c>
      <c r="J9" s="4">
        <v>2.3536492667329871</v>
      </c>
      <c r="K9" s="4">
        <v>3.9556770715255403</v>
      </c>
      <c r="L9" s="4">
        <v>6.1777108620873468E-2</v>
      </c>
      <c r="M9" s="4">
        <v>9.2781957535242423</v>
      </c>
      <c r="N9" s="4">
        <v>2.2446895288822901</v>
      </c>
      <c r="O9" s="4">
        <v>0.22188135296223432</v>
      </c>
      <c r="P9" s="4">
        <v>59.818069771420468</v>
      </c>
    </row>
    <row r="10" spans="1:16" x14ac:dyDescent="0.25">
      <c r="A10" s="3" t="s">
        <v>33</v>
      </c>
      <c r="B10" s="4">
        <v>0.1523225019489711</v>
      </c>
      <c r="C10" s="4"/>
      <c r="D10" s="4"/>
      <c r="E10" s="4"/>
      <c r="F10" s="4"/>
      <c r="G10" s="4"/>
      <c r="H10" s="4"/>
      <c r="I10" s="4"/>
      <c r="J10" s="4">
        <v>0.31148343102498416</v>
      </c>
      <c r="K10" s="4">
        <v>0.11760044481945878</v>
      </c>
      <c r="L10" s="4">
        <v>5.2739229959870688E-2</v>
      </c>
      <c r="M10" s="4">
        <v>2.7300708986527171</v>
      </c>
      <c r="N10" s="4"/>
      <c r="O10" s="4"/>
      <c r="P10" s="4">
        <v>3.3642165064060019</v>
      </c>
    </row>
    <row r="11" spans="1:16" x14ac:dyDescent="0.25">
      <c r="A11" s="3" t="s">
        <v>34</v>
      </c>
      <c r="B11" s="4">
        <v>5.349235366366098E-2</v>
      </c>
      <c r="C11" s="4"/>
      <c r="D11" s="4"/>
      <c r="E11" s="4"/>
      <c r="F11" s="4"/>
      <c r="G11" s="4">
        <v>1.523081301760232</v>
      </c>
      <c r="H11" s="4">
        <v>0.19001674489962633</v>
      </c>
      <c r="I11" s="4"/>
      <c r="J11" s="4">
        <v>1.5122912565174804</v>
      </c>
      <c r="K11" s="4">
        <v>1.2722484631176265</v>
      </c>
      <c r="L11" s="4"/>
      <c r="M11" s="4">
        <v>0.13806432079400552</v>
      </c>
      <c r="N11" s="4">
        <v>0.19776908437217972</v>
      </c>
      <c r="O11" s="4"/>
      <c r="P11" s="4">
        <v>4.8869635251248109</v>
      </c>
    </row>
    <row r="12" spans="1:16" x14ac:dyDescent="0.25">
      <c r="A12" s="3" t="s">
        <v>32</v>
      </c>
      <c r="B12" s="4">
        <v>17.306487304300099</v>
      </c>
      <c r="C12" s="4"/>
      <c r="D12" s="4"/>
      <c r="E12" s="4"/>
      <c r="F12" s="4"/>
      <c r="G12" s="4">
        <v>2.139771189661229</v>
      </c>
      <c r="H12" s="4">
        <v>2.0410187455403412</v>
      </c>
      <c r="I12" s="4">
        <v>18.296009547398146</v>
      </c>
      <c r="J12" s="4">
        <v>0.5298745791905225</v>
      </c>
      <c r="K12" s="4">
        <v>2.565828163588455</v>
      </c>
      <c r="L12" s="4">
        <v>9.0378786610027812E-3</v>
      </c>
      <c r="M12" s="4">
        <v>6.4100605340775196</v>
      </c>
      <c r="N12" s="4">
        <v>2.0469204445101106</v>
      </c>
      <c r="O12" s="4">
        <v>0.22188135296223432</v>
      </c>
      <c r="P12" s="4">
        <v>51.566889739889653</v>
      </c>
    </row>
    <row r="13" spans="1:16" x14ac:dyDescent="0.25">
      <c r="A13" s="2" t="s">
        <v>25</v>
      </c>
      <c r="B13" s="4">
        <v>6.9861532359586436</v>
      </c>
      <c r="C13" s="4">
        <v>2.0744506969439568E-4</v>
      </c>
      <c r="D13" s="4">
        <v>8.7270709146637113</v>
      </c>
      <c r="E13" s="4">
        <v>0.62965620613652373</v>
      </c>
      <c r="F13" s="4">
        <v>0.86714555519614422</v>
      </c>
      <c r="G13" s="4">
        <v>8.7585924543379168</v>
      </c>
      <c r="H13" s="4">
        <v>0.84295365909208031</v>
      </c>
      <c r="I13" s="4">
        <v>1.5801769061053808</v>
      </c>
      <c r="J13" s="4">
        <v>26.226221225377543</v>
      </c>
      <c r="K13" s="4">
        <v>35.552516326238305</v>
      </c>
      <c r="L13" s="4">
        <v>1.0274953497724613</v>
      </c>
      <c r="M13" s="4">
        <v>14.721614027929173</v>
      </c>
      <c r="N13" s="4">
        <v>0.84515755737335208</v>
      </c>
      <c r="O13" s="4">
        <v>10.182976451733353</v>
      </c>
      <c r="P13" s="4">
        <v>116.94793731498427</v>
      </c>
    </row>
    <row r="14" spans="1:16" x14ac:dyDescent="0.25">
      <c r="A14" s="3" t="s">
        <v>28</v>
      </c>
      <c r="B14" s="4">
        <v>0.11417763886998113</v>
      </c>
      <c r="C14" s="4">
        <v>6.7288658601305065E-7</v>
      </c>
      <c r="D14" s="4">
        <v>2.481157138158789E-3</v>
      </c>
      <c r="E14" s="4">
        <v>5.0596585357607993E-3</v>
      </c>
      <c r="F14" s="4">
        <v>0.11358931169827707</v>
      </c>
      <c r="G14" s="4">
        <v>0.25115200238749846</v>
      </c>
      <c r="H14" s="4">
        <v>3.6963454533926243E-2</v>
      </c>
      <c r="I14" s="4">
        <v>0.57618702668440602</v>
      </c>
      <c r="J14" s="4">
        <v>1.5824377019212101</v>
      </c>
      <c r="K14" s="4">
        <v>2.0630258622013367</v>
      </c>
      <c r="L14" s="4">
        <v>0.55170449684337852</v>
      </c>
      <c r="M14" s="4">
        <v>0.46525486934911831</v>
      </c>
      <c r="N14" s="4">
        <v>3.8142949954030891E-2</v>
      </c>
      <c r="O14" s="4">
        <v>2.0826149364933486</v>
      </c>
      <c r="P14" s="4">
        <v>7.8827917394970175</v>
      </c>
    </row>
    <row r="15" spans="1:16" x14ac:dyDescent="0.25">
      <c r="A15" s="3" t="s">
        <v>27</v>
      </c>
      <c r="B15" s="4">
        <v>2.3005784722805984</v>
      </c>
      <c r="C15" s="4"/>
      <c r="D15" s="4">
        <v>6.9761600428340551E-2</v>
      </c>
      <c r="E15" s="4">
        <v>3.5242271429712493E-2</v>
      </c>
      <c r="F15" s="4">
        <v>0.32980990020110401</v>
      </c>
      <c r="G15" s="4">
        <v>1.259311799009017</v>
      </c>
      <c r="H15" s="4">
        <v>0.3389895187613004</v>
      </c>
      <c r="I15" s="4">
        <v>0.52299977757022542</v>
      </c>
      <c r="J15" s="4">
        <v>2.3969689210881433</v>
      </c>
      <c r="K15" s="4">
        <v>10.759876478860388</v>
      </c>
      <c r="L15" s="4">
        <v>0.41284044789569074</v>
      </c>
      <c r="M15" s="4">
        <v>11.975517460366266</v>
      </c>
      <c r="N15" s="4">
        <v>0.34001392162246735</v>
      </c>
      <c r="O15" s="4">
        <v>4.4855260064999065</v>
      </c>
      <c r="P15" s="4">
        <v>35.227436576013162</v>
      </c>
    </row>
    <row r="16" spans="1:16" x14ac:dyDescent="0.25">
      <c r="A16" s="3" t="s">
        <v>26</v>
      </c>
      <c r="B16" s="4">
        <v>4.4735063080967183</v>
      </c>
      <c r="C16" s="4"/>
      <c r="D16" s="4">
        <v>8.5844672321063076</v>
      </c>
      <c r="E16" s="4">
        <v>0.52629362555083159</v>
      </c>
      <c r="F16" s="4">
        <v>0.28997528215262158</v>
      </c>
      <c r="G16" s="4">
        <v>6.306288656724476</v>
      </c>
      <c r="H16" s="4">
        <v>0.15142781798641225</v>
      </c>
      <c r="I16" s="4">
        <v>0.27653944329232488</v>
      </c>
      <c r="J16" s="4">
        <v>21.255304684283406</v>
      </c>
      <c r="K16" s="4">
        <v>20.933195908370994</v>
      </c>
      <c r="L16" s="4">
        <v>1.6000956398194571E-2</v>
      </c>
      <c r="M16" s="4">
        <v>2.0390593355842763</v>
      </c>
      <c r="N16" s="4">
        <v>0.15142781798641225</v>
      </c>
      <c r="O16" s="4">
        <v>0.66697287913627412</v>
      </c>
      <c r="P16" s="4">
        <v>65.670459947669244</v>
      </c>
    </row>
    <row r="17" spans="1:16" x14ac:dyDescent="0.25">
      <c r="A17" s="3" t="s">
        <v>29</v>
      </c>
      <c r="B17" s="4">
        <v>9.7890816711346196E-2</v>
      </c>
      <c r="C17" s="4">
        <v>2.0677218310838263E-4</v>
      </c>
      <c r="D17" s="4">
        <v>7.0360924990904225E-2</v>
      </c>
      <c r="E17" s="4">
        <v>6.3060650620218858E-2</v>
      </c>
      <c r="F17" s="4">
        <v>0.13377106114414156</v>
      </c>
      <c r="G17" s="4">
        <v>0.94183999621692616</v>
      </c>
      <c r="H17" s="4">
        <v>0.31557286781044153</v>
      </c>
      <c r="I17" s="4">
        <v>0.20445065855842459</v>
      </c>
      <c r="J17" s="4">
        <v>0.99150991808478472</v>
      </c>
      <c r="K17" s="4">
        <v>1.7964180768055833</v>
      </c>
      <c r="L17" s="4">
        <v>4.6949448635197469E-2</v>
      </c>
      <c r="M17" s="4">
        <v>0.24178236262951019</v>
      </c>
      <c r="N17" s="4">
        <v>0.31557286781044153</v>
      </c>
      <c r="O17" s="4">
        <v>2.9478626296038239</v>
      </c>
      <c r="P17" s="4">
        <v>8.1672490518048519</v>
      </c>
    </row>
    <row r="18" spans="1:16" x14ac:dyDescent="0.25">
      <c r="A18" s="2" t="s">
        <v>8</v>
      </c>
      <c r="B18" s="4">
        <v>1.5631951467383054</v>
      </c>
      <c r="C18" s="4">
        <v>0.77483576265697973</v>
      </c>
      <c r="D18" s="4">
        <v>0.41669975850317748</v>
      </c>
      <c r="E18" s="4">
        <v>0.328162977824906</v>
      </c>
      <c r="F18" s="4">
        <v>0.80479765320400809</v>
      </c>
      <c r="G18" s="4">
        <v>1.4036538179430003</v>
      </c>
      <c r="H18" s="4">
        <v>0.96748284037426724</v>
      </c>
      <c r="I18" s="4">
        <v>8.3432595961869541E-2</v>
      </c>
      <c r="J18" s="4">
        <v>3.5210543611392753</v>
      </c>
      <c r="K18" s="4">
        <v>6.5280837192041794</v>
      </c>
      <c r="L18" s="4">
        <v>4.3076662922940242E-6</v>
      </c>
      <c r="M18" s="4">
        <v>0.34551072788413473</v>
      </c>
      <c r="N18" s="4">
        <v>2.1760705656278749</v>
      </c>
      <c r="O18" s="4">
        <v>8.0160182177505686</v>
      </c>
      <c r="P18" s="4">
        <v>26.929002452478841</v>
      </c>
    </row>
    <row r="19" spans="1:16" x14ac:dyDescent="0.25">
      <c r="A19" s="3" t="s">
        <v>9</v>
      </c>
      <c r="B19" s="4">
        <v>1.0896006223143426</v>
      </c>
      <c r="C19" s="4">
        <v>0.77477330149574142</v>
      </c>
      <c r="D19" s="4">
        <v>0.38959376835891735</v>
      </c>
      <c r="E19" s="4">
        <v>0.27539514266087728</v>
      </c>
      <c r="F19" s="4">
        <v>1.1272753251368364E-2</v>
      </c>
      <c r="G19" s="4">
        <v>0.40348155061643154</v>
      </c>
      <c r="H19" s="4">
        <v>6.0816546796238408E-2</v>
      </c>
      <c r="I19" s="4">
        <v>2.5145563360839101E-2</v>
      </c>
      <c r="J19" s="4">
        <v>3.0298212182182625E-2</v>
      </c>
      <c r="K19" s="4">
        <v>2.8216061038284401</v>
      </c>
      <c r="L19" s="4"/>
      <c r="M19" s="4">
        <v>6.5081060537896878E-4</v>
      </c>
      <c r="N19" s="4">
        <v>6.1180338138060626E-2</v>
      </c>
      <c r="O19" s="4">
        <v>0.34947605695460715</v>
      </c>
      <c r="P19" s="4">
        <v>6.2932907705634262</v>
      </c>
    </row>
    <row r="20" spans="1:16" x14ac:dyDescent="0.25">
      <c r="A20" s="3" t="s">
        <v>20</v>
      </c>
      <c r="B20" s="4">
        <v>0.47359452442396266</v>
      </c>
      <c r="C20" s="4">
        <v>6.2461161238263339E-5</v>
      </c>
      <c r="D20" s="4">
        <v>2.7105990144260145E-2</v>
      </c>
      <c r="E20" s="4">
        <v>5.276783516402872E-2</v>
      </c>
      <c r="F20" s="4">
        <v>0.79352489995263975</v>
      </c>
      <c r="G20" s="4">
        <v>1.0001722673265687</v>
      </c>
      <c r="H20" s="4">
        <v>0.90666629357802886</v>
      </c>
      <c r="I20" s="4">
        <v>5.8287032601030436E-2</v>
      </c>
      <c r="J20" s="4">
        <v>3.4907561489570926</v>
      </c>
      <c r="K20" s="4">
        <v>3.7064776153757393</v>
      </c>
      <c r="L20" s="4">
        <v>4.3076662922940242E-6</v>
      </c>
      <c r="M20" s="4">
        <v>0.34485991727875576</v>
      </c>
      <c r="N20" s="4">
        <v>2.1148902274898145</v>
      </c>
      <c r="O20" s="4">
        <v>7.6665421607959621</v>
      </c>
      <c r="P20" s="4">
        <v>20.635711681915414</v>
      </c>
    </row>
    <row r="30" spans="1:16" x14ac:dyDescent="0.25">
      <c r="A30" s="1" t="s">
        <v>59</v>
      </c>
    </row>
    <row r="31" spans="1:16" x14ac:dyDescent="0.25">
      <c r="A31" t="s">
        <v>134</v>
      </c>
    </row>
    <row r="32" spans="1:16" x14ac:dyDescent="0.25">
      <c r="A32" t="s">
        <v>297</v>
      </c>
      <c r="B32" t="s">
        <v>298</v>
      </c>
    </row>
    <row r="33" spans="1:2" x14ac:dyDescent="0.25">
      <c r="A33" t="str">
        <f>IF(ISBLANK($B$31)," a) Absolute populationsweite Therapiehäufigkeit"," Fehler: Bitte nur einen Berechnungsmodus auswählen!")</f>
        <v xml:space="preserve"> a) Absolute populationsweite Therapiehäufigkeit</v>
      </c>
      <c r="B33" t="str">
        <f>IF(ISBLANK($B$31)," b) Anteile an der populationsweiten Therapiehäufigkeit"," Fehler: Bitte nur einen Berechnungsmodus auswählen!")</f>
        <v xml:space="preserve"> b) Anteile an der populationsweiten Therapiehäufigkeit</v>
      </c>
    </row>
    <row r="34" spans="1:2" x14ac:dyDescent="0.25">
      <c r="A34" t="str">
        <f>IF(ISBLANK($B$31),"       Populationsweite Therapiehäufigkeiten der ausgewählten Wirkstoffklassen in Tagen [d]","")</f>
        <v xml:space="preserve">       Populationsweite Therapiehäufigkeiten der ausgewählten Wirkstoffklassen in Tagen [d]</v>
      </c>
      <c r="B34" t="str">
        <f>IF(ISBLANK($B$31),"       Anteile [%] der ausgewählten Wirkstoffklassen summieren immer auf 100 %","")</f>
        <v xml:space="preserve">       Anteile [%] der ausgewählten Wirkstoffklassen summieren immer auf 100 %</v>
      </c>
    </row>
    <row r="37" spans="1:2" x14ac:dyDescent="0.25">
      <c r="A37" s="142" t="s">
        <v>299</v>
      </c>
    </row>
    <row r="38" spans="1:2" ht="31.5" customHeight="1" x14ac:dyDescent="0.25">
      <c r="A38" s="144" t="str">
        <f>IF(NOT(ISBLANK($B$31)),"Fehler: Bitte nur einen Berechnungsmodus auswählen!","")</f>
        <v/>
      </c>
    </row>
  </sheetData>
  <conditionalFormatting sqref="A38">
    <cfRule type="expression" dxfId="38" priority="1">
      <formula>ISBLANK($B$31)</formula>
    </cfRule>
    <cfRule type="expression" dxfId="37" priority="2">
      <formula>NOT(ISBLANK($B$31))</formula>
    </cfRule>
  </conditionalFormatting>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B211F-82C9-444D-9F94-0AA08119F0CE}">
  <sheetPr>
    <pageSetUpPr autoPageBreaks="0"/>
  </sheetPr>
  <dimension ref="A2:K805"/>
  <sheetViews>
    <sheetView showGridLines="0" showRowColHeaders="0" zoomScaleNormal="100" workbookViewId="0">
      <selection activeCell="B2" sqref="B2:I2"/>
    </sheetView>
  </sheetViews>
  <sheetFormatPr baseColWidth="10" defaultColWidth="9.140625" defaultRowHeight="15" x14ac:dyDescent="0.25"/>
  <cols>
    <col min="1" max="1" width="2.85546875" customWidth="1"/>
    <col min="2" max="2" width="9.140625" style="20" bestFit="1" customWidth="1" collapsed="1"/>
    <col min="3" max="3" width="11.42578125" style="20" bestFit="1" customWidth="1" collapsed="1"/>
    <col min="4" max="4" width="18.5703125" style="20" bestFit="1" customWidth="1" collapsed="1"/>
    <col min="5" max="5" width="11.140625" style="20" bestFit="1" customWidth="1" collapsed="1"/>
    <col min="6" max="6" width="28" style="20" bestFit="1" customWidth="1" collapsed="1"/>
    <col min="7" max="7" width="23.7109375" style="20" bestFit="1" customWidth="1" collapsed="1"/>
    <col min="8" max="8" width="39.42578125" style="122" bestFit="1" customWidth="1" collapsed="1"/>
    <col min="9" max="9" width="23.28515625" style="21" bestFit="1" customWidth="1" collapsed="1"/>
    <col min="10" max="10" width="21" bestFit="1" customWidth="1" collapsed="1"/>
  </cols>
  <sheetData>
    <row r="2" spans="1:11" ht="24.95" customHeight="1" x14ac:dyDescent="0.25">
      <c r="B2" s="161" t="str">
        <f>"  Populationsweite Therapiehäufigkeiten "&amp;Berichtsjahr</f>
        <v xml:space="preserve">  Populationsweite Therapiehäufigkeiten 2024</v>
      </c>
      <c r="C2" s="170"/>
      <c r="D2" s="170"/>
      <c r="E2" s="170"/>
      <c r="F2" s="170"/>
      <c r="G2" s="170"/>
      <c r="H2" s="170"/>
      <c r="I2" s="162"/>
      <c r="J2" s="17"/>
      <c r="K2" s="17"/>
    </row>
    <row r="3" spans="1:11" ht="24.95" customHeight="1" x14ac:dyDescent="0.25">
      <c r="B3" s="56"/>
      <c r="C3" s="56"/>
      <c r="D3" s="56"/>
      <c r="E3" s="56"/>
      <c r="F3" s="56"/>
      <c r="G3" s="56"/>
      <c r="H3" s="118"/>
      <c r="I3" s="56"/>
      <c r="J3" s="17"/>
      <c r="K3" s="17"/>
    </row>
    <row r="4" spans="1:11" ht="36" customHeight="1" x14ac:dyDescent="0.25">
      <c r="B4" s="174" t="s">
        <v>272</v>
      </c>
      <c r="C4" s="172"/>
      <c r="D4" s="172"/>
      <c r="E4" s="172"/>
      <c r="F4" s="172"/>
      <c r="G4" s="172"/>
      <c r="H4" s="172"/>
      <c r="I4" s="172"/>
    </row>
    <row r="5" spans="1:11" ht="33.75" customHeight="1" x14ac:dyDescent="0.25">
      <c r="B5" s="174" t="s">
        <v>171</v>
      </c>
      <c r="C5" s="174"/>
      <c r="D5" s="174"/>
      <c r="E5" s="174"/>
      <c r="F5" s="174"/>
      <c r="G5" s="174"/>
      <c r="H5" s="174"/>
      <c r="I5" s="174"/>
    </row>
    <row r="6" spans="1:11" x14ac:dyDescent="0.25">
      <c r="A6" s="11"/>
      <c r="B6" s="101"/>
      <c r="C6" s="48"/>
      <c r="D6" s="48"/>
      <c r="E6" s="48"/>
      <c r="F6" s="48"/>
      <c r="G6" s="48"/>
      <c r="H6" s="119"/>
      <c r="I6" s="48"/>
      <c r="J6" s="11"/>
    </row>
    <row r="7" spans="1:11" s="24" customFormat="1" x14ac:dyDescent="0.25">
      <c r="A7" s="102"/>
      <c r="B7" s="99" t="s">
        <v>1</v>
      </c>
      <c r="C7" s="99" t="s">
        <v>4</v>
      </c>
      <c r="D7" s="99" t="s">
        <v>6</v>
      </c>
      <c r="E7" s="99" t="s">
        <v>43</v>
      </c>
      <c r="F7" s="99" t="s">
        <v>47</v>
      </c>
      <c r="G7" s="99" t="s">
        <v>130</v>
      </c>
      <c r="H7" s="120" t="s">
        <v>132</v>
      </c>
      <c r="I7" s="99" t="s">
        <v>59</v>
      </c>
      <c r="J7" s="102"/>
    </row>
    <row r="8" spans="1:11" hidden="1" x14ac:dyDescent="0.25">
      <c r="A8" s="11"/>
      <c r="B8" s="98">
        <v>2024</v>
      </c>
      <c r="C8" s="98" t="s">
        <v>8</v>
      </c>
      <c r="D8" s="98" t="s">
        <v>20</v>
      </c>
      <c r="E8" s="98" t="s">
        <v>44</v>
      </c>
      <c r="F8" s="98" t="s">
        <v>229</v>
      </c>
      <c r="G8" s="98" t="s">
        <v>70</v>
      </c>
      <c r="H8" s="121">
        <v>9.0353300480867146E-3</v>
      </c>
      <c r="I8" s="98" t="s">
        <v>146</v>
      </c>
      <c r="J8" s="11"/>
    </row>
    <row r="9" spans="1:11" hidden="1" x14ac:dyDescent="0.25">
      <c r="A9" s="11"/>
      <c r="B9" s="98">
        <v>2024</v>
      </c>
      <c r="C9" s="98" t="s">
        <v>8</v>
      </c>
      <c r="D9" s="98" t="s">
        <v>20</v>
      </c>
      <c r="E9" s="98" t="s">
        <v>44</v>
      </c>
      <c r="F9" s="98" t="s">
        <v>229</v>
      </c>
      <c r="G9" s="98" t="s">
        <v>70</v>
      </c>
      <c r="H9" s="121">
        <v>9.0353300480867146E-3</v>
      </c>
      <c r="I9" s="98" t="s">
        <v>145</v>
      </c>
      <c r="J9" s="11"/>
    </row>
    <row r="10" spans="1:11" x14ac:dyDescent="0.25">
      <c r="A10" s="11"/>
      <c r="B10" s="98">
        <v>2024</v>
      </c>
      <c r="C10" s="98" t="s">
        <v>8</v>
      </c>
      <c r="D10" s="98" t="s">
        <v>20</v>
      </c>
      <c r="E10" s="98" t="s">
        <v>44</v>
      </c>
      <c r="F10" s="98" t="s">
        <v>229</v>
      </c>
      <c r="G10" s="98" t="s">
        <v>70</v>
      </c>
      <c r="H10" s="121">
        <v>2.7105990144260145E-2</v>
      </c>
      <c r="I10" s="98" t="s">
        <v>134</v>
      </c>
      <c r="J10" s="11"/>
    </row>
    <row r="11" spans="1:11" hidden="1" x14ac:dyDescent="0.25">
      <c r="A11" s="11"/>
      <c r="B11" s="98">
        <v>2024</v>
      </c>
      <c r="C11" s="98" t="s">
        <v>8</v>
      </c>
      <c r="D11" s="98" t="s">
        <v>20</v>
      </c>
      <c r="E11" s="98" t="s">
        <v>44</v>
      </c>
      <c r="F11" s="98" t="s">
        <v>230</v>
      </c>
      <c r="G11" s="98" t="s">
        <v>71</v>
      </c>
      <c r="H11" s="121">
        <v>1.7589278388009572E-2</v>
      </c>
      <c r="I11" s="98" t="s">
        <v>146</v>
      </c>
      <c r="J11" s="11"/>
    </row>
    <row r="12" spans="1:11" hidden="1" x14ac:dyDescent="0.25">
      <c r="A12" s="11"/>
      <c r="B12" s="98">
        <v>2024</v>
      </c>
      <c r="C12" s="98" t="s">
        <v>8</v>
      </c>
      <c r="D12" s="98" t="s">
        <v>20</v>
      </c>
      <c r="E12" s="98" t="s">
        <v>44</v>
      </c>
      <c r="F12" s="98" t="s">
        <v>230</v>
      </c>
      <c r="G12" s="98" t="s">
        <v>71</v>
      </c>
      <c r="H12" s="121">
        <v>1.7589278388009572E-2</v>
      </c>
      <c r="I12" s="98" t="s">
        <v>145</v>
      </c>
      <c r="J12" s="11"/>
    </row>
    <row r="13" spans="1:11" x14ac:dyDescent="0.25">
      <c r="A13" s="11"/>
      <c r="B13" s="98">
        <v>2024</v>
      </c>
      <c r="C13" s="98" t="s">
        <v>8</v>
      </c>
      <c r="D13" s="98" t="s">
        <v>20</v>
      </c>
      <c r="E13" s="98" t="s">
        <v>44</v>
      </c>
      <c r="F13" s="98" t="s">
        <v>230</v>
      </c>
      <c r="G13" s="98" t="s">
        <v>71</v>
      </c>
      <c r="H13" s="121">
        <v>5.276783516402872E-2</v>
      </c>
      <c r="I13" s="98" t="s">
        <v>134</v>
      </c>
      <c r="J13" s="11"/>
    </row>
    <row r="14" spans="1:11" hidden="1" x14ac:dyDescent="0.25">
      <c r="A14" s="11"/>
      <c r="B14" s="98">
        <v>2024</v>
      </c>
      <c r="C14" s="98" t="s">
        <v>8</v>
      </c>
      <c r="D14" s="98" t="s">
        <v>20</v>
      </c>
      <c r="E14" s="98" t="s">
        <v>44</v>
      </c>
      <c r="F14" s="98" t="s">
        <v>14</v>
      </c>
      <c r="G14" s="98" t="s">
        <v>72</v>
      </c>
      <c r="H14" s="121">
        <v>1.0729319817531341E-2</v>
      </c>
      <c r="I14" s="98" t="s">
        <v>146</v>
      </c>
      <c r="J14" s="11"/>
    </row>
    <row r="15" spans="1:11" hidden="1" x14ac:dyDescent="0.25">
      <c r="A15" s="11"/>
      <c r="B15" s="98">
        <v>2024</v>
      </c>
      <c r="C15" s="98" t="s">
        <v>8</v>
      </c>
      <c r="D15" s="98" t="s">
        <v>20</v>
      </c>
      <c r="E15" s="98" t="s">
        <v>44</v>
      </c>
      <c r="F15" s="98" t="s">
        <v>14</v>
      </c>
      <c r="G15" s="98" t="s">
        <v>72</v>
      </c>
      <c r="H15" s="121">
        <v>1.0729319817531341E-2</v>
      </c>
      <c r="I15" s="98" t="s">
        <v>145</v>
      </c>
      <c r="J15" s="11"/>
    </row>
    <row r="16" spans="1:11" x14ac:dyDescent="0.25">
      <c r="A16" s="11"/>
      <c r="B16" s="98">
        <v>2024</v>
      </c>
      <c r="C16" s="98" t="s">
        <v>8</v>
      </c>
      <c r="D16" s="98" t="s">
        <v>20</v>
      </c>
      <c r="E16" s="98" t="s">
        <v>44</v>
      </c>
      <c r="F16" s="98" t="s">
        <v>14</v>
      </c>
      <c r="G16" s="98" t="s">
        <v>72</v>
      </c>
      <c r="H16" s="121">
        <v>3.218795945259402E-2</v>
      </c>
      <c r="I16" s="98" t="s">
        <v>134</v>
      </c>
      <c r="J16" s="11"/>
    </row>
    <row r="17" spans="1:10" hidden="1" x14ac:dyDescent="0.25">
      <c r="A17" s="11"/>
      <c r="B17" s="98">
        <v>2024</v>
      </c>
      <c r="C17" s="98" t="s">
        <v>8</v>
      </c>
      <c r="D17" s="98" t="s">
        <v>20</v>
      </c>
      <c r="E17" s="98" t="s">
        <v>44</v>
      </c>
      <c r="F17" s="98" t="s">
        <v>14</v>
      </c>
      <c r="G17" s="98" t="s">
        <v>73</v>
      </c>
      <c r="H17" s="121">
        <v>0.14277006084207391</v>
      </c>
      <c r="I17" s="98" t="s">
        <v>146</v>
      </c>
      <c r="J17" s="11"/>
    </row>
    <row r="18" spans="1:10" hidden="1" x14ac:dyDescent="0.25">
      <c r="A18" s="11"/>
      <c r="B18" s="98">
        <v>2024</v>
      </c>
      <c r="C18" s="98" t="s">
        <v>8</v>
      </c>
      <c r="D18" s="98" t="s">
        <v>20</v>
      </c>
      <c r="E18" s="98" t="s">
        <v>44</v>
      </c>
      <c r="F18" s="98" t="s">
        <v>14</v>
      </c>
      <c r="G18" s="98" t="s">
        <v>73</v>
      </c>
      <c r="H18" s="121">
        <v>0.14277006084207391</v>
      </c>
      <c r="I18" s="98" t="s">
        <v>145</v>
      </c>
      <c r="J18" s="11"/>
    </row>
    <row r="19" spans="1:10" x14ac:dyDescent="0.25">
      <c r="A19" s="11"/>
      <c r="B19" s="98">
        <v>2024</v>
      </c>
      <c r="C19" s="98" t="s">
        <v>8</v>
      </c>
      <c r="D19" s="98" t="s">
        <v>20</v>
      </c>
      <c r="E19" s="98" t="s">
        <v>44</v>
      </c>
      <c r="F19" s="98" t="s">
        <v>14</v>
      </c>
      <c r="G19" s="98" t="s">
        <v>73</v>
      </c>
      <c r="H19" s="121">
        <v>0.42831018252622172</v>
      </c>
      <c r="I19" s="98" t="s">
        <v>134</v>
      </c>
      <c r="J19" s="11"/>
    </row>
    <row r="20" spans="1:10" hidden="1" x14ac:dyDescent="0.25">
      <c r="A20" s="11"/>
      <c r="B20" s="98">
        <v>2024</v>
      </c>
      <c r="C20" s="98" t="s">
        <v>8</v>
      </c>
      <c r="D20" s="98" t="s">
        <v>20</v>
      </c>
      <c r="E20" s="98" t="s">
        <v>44</v>
      </c>
      <c r="F20" s="98" t="s">
        <v>14</v>
      </c>
      <c r="G20" s="98" t="s">
        <v>74</v>
      </c>
      <c r="H20" s="121">
        <v>0.17989137511591766</v>
      </c>
      <c r="I20" s="98" t="s">
        <v>146</v>
      </c>
      <c r="J20" s="11"/>
    </row>
    <row r="21" spans="1:10" hidden="1" x14ac:dyDescent="0.25">
      <c r="A21" s="11"/>
      <c r="B21" s="98">
        <v>2024</v>
      </c>
      <c r="C21" s="98" t="s">
        <v>8</v>
      </c>
      <c r="D21" s="98" t="s">
        <v>20</v>
      </c>
      <c r="E21" s="98" t="s">
        <v>44</v>
      </c>
      <c r="F21" s="98" t="s">
        <v>14</v>
      </c>
      <c r="G21" s="98" t="s">
        <v>74</v>
      </c>
      <c r="H21" s="121">
        <v>0.17989137511591766</v>
      </c>
      <c r="I21" s="98" t="s">
        <v>145</v>
      </c>
      <c r="J21" s="11"/>
    </row>
    <row r="22" spans="1:10" x14ac:dyDescent="0.25">
      <c r="A22" s="11"/>
      <c r="B22" s="98">
        <v>2024</v>
      </c>
      <c r="C22" s="98" t="s">
        <v>8</v>
      </c>
      <c r="D22" s="98" t="s">
        <v>20</v>
      </c>
      <c r="E22" s="98" t="s">
        <v>44</v>
      </c>
      <c r="F22" s="98" t="s">
        <v>14</v>
      </c>
      <c r="G22" s="98" t="s">
        <v>74</v>
      </c>
      <c r="H22" s="121">
        <v>0.53967412534775294</v>
      </c>
      <c r="I22" s="98" t="s">
        <v>134</v>
      </c>
      <c r="J22" s="11"/>
    </row>
    <row r="23" spans="1:10" hidden="1" x14ac:dyDescent="0.25">
      <c r="A23" s="11"/>
      <c r="B23" s="98">
        <v>2024</v>
      </c>
      <c r="C23" s="98" t="s">
        <v>8</v>
      </c>
      <c r="D23" s="98" t="s">
        <v>20</v>
      </c>
      <c r="E23" s="98" t="s">
        <v>44</v>
      </c>
      <c r="F23" s="98" t="s">
        <v>231</v>
      </c>
      <c r="G23" s="98" t="s">
        <v>75</v>
      </c>
      <c r="H23" s="121">
        <v>0.11495330575958525</v>
      </c>
      <c r="I23" s="98" t="s">
        <v>146</v>
      </c>
      <c r="J23" s="11"/>
    </row>
    <row r="24" spans="1:10" hidden="1" x14ac:dyDescent="0.25">
      <c r="A24" s="11"/>
      <c r="B24" s="98">
        <v>2024</v>
      </c>
      <c r="C24" s="98" t="s">
        <v>8</v>
      </c>
      <c r="D24" s="98" t="s">
        <v>20</v>
      </c>
      <c r="E24" s="98" t="s">
        <v>44</v>
      </c>
      <c r="F24" s="98" t="s">
        <v>231</v>
      </c>
      <c r="G24" s="98" t="s">
        <v>75</v>
      </c>
      <c r="H24" s="121">
        <v>0.11495330575958525</v>
      </c>
      <c r="I24" s="98" t="s">
        <v>145</v>
      </c>
      <c r="J24" s="11"/>
    </row>
    <row r="25" spans="1:10" x14ac:dyDescent="0.25">
      <c r="A25" s="11"/>
      <c r="B25" s="98">
        <v>2024</v>
      </c>
      <c r="C25" s="98" t="s">
        <v>8</v>
      </c>
      <c r="D25" s="98" t="s">
        <v>20</v>
      </c>
      <c r="E25" s="98" t="s">
        <v>44</v>
      </c>
      <c r="F25" s="98" t="s">
        <v>231</v>
      </c>
      <c r="G25" s="98" t="s">
        <v>75</v>
      </c>
      <c r="H25" s="121">
        <v>0.34485991727875576</v>
      </c>
      <c r="I25" s="98" t="s">
        <v>134</v>
      </c>
      <c r="J25" s="11"/>
    </row>
    <row r="26" spans="1:10" hidden="1" x14ac:dyDescent="0.25">
      <c r="A26" s="11"/>
      <c r="B26" s="98">
        <v>2024</v>
      </c>
      <c r="C26" s="98" t="s">
        <v>8</v>
      </c>
      <c r="D26" s="98" t="s">
        <v>20</v>
      </c>
      <c r="E26" s="98" t="s">
        <v>45</v>
      </c>
      <c r="F26" s="98" t="s">
        <v>11</v>
      </c>
      <c r="G26" s="98" t="s">
        <v>110</v>
      </c>
      <c r="H26" s="121">
        <v>1.37306863066872E-3</v>
      </c>
      <c r="I26" s="98" t="s">
        <v>146</v>
      </c>
      <c r="J26" s="11"/>
    </row>
    <row r="27" spans="1:10" hidden="1" x14ac:dyDescent="0.25">
      <c r="A27" s="11"/>
      <c r="B27" s="98">
        <v>2024</v>
      </c>
      <c r="C27" s="98" t="s">
        <v>8</v>
      </c>
      <c r="D27" s="98" t="s">
        <v>20</v>
      </c>
      <c r="E27" s="98" t="s">
        <v>45</v>
      </c>
      <c r="F27" s="98" t="s">
        <v>11</v>
      </c>
      <c r="G27" s="98" t="s">
        <v>110</v>
      </c>
      <c r="H27" s="121">
        <v>1.37306863066872E-3</v>
      </c>
      <c r="I27" s="98" t="s">
        <v>145</v>
      </c>
      <c r="J27" s="11"/>
    </row>
    <row r="28" spans="1:10" x14ac:dyDescent="0.25">
      <c r="A28" s="11"/>
      <c r="B28" s="98">
        <v>2024</v>
      </c>
      <c r="C28" s="98" t="s">
        <v>8</v>
      </c>
      <c r="D28" s="98" t="s">
        <v>20</v>
      </c>
      <c r="E28" s="98" t="s">
        <v>45</v>
      </c>
      <c r="F28" s="98" t="s">
        <v>11</v>
      </c>
      <c r="G28" s="98" t="s">
        <v>110</v>
      </c>
      <c r="H28" s="121">
        <v>1.37306863066872E-3</v>
      </c>
      <c r="I28" s="98" t="s">
        <v>134</v>
      </c>
      <c r="J28" s="11"/>
    </row>
    <row r="29" spans="1:10" hidden="1" x14ac:dyDescent="0.25">
      <c r="A29" s="11"/>
      <c r="B29" s="98">
        <v>2024</v>
      </c>
      <c r="C29" s="98" t="s">
        <v>8</v>
      </c>
      <c r="D29" s="98" t="s">
        <v>20</v>
      </c>
      <c r="E29" s="98" t="s">
        <v>45</v>
      </c>
      <c r="F29" s="98" t="s">
        <v>11</v>
      </c>
      <c r="G29" s="98" t="s">
        <v>76</v>
      </c>
      <c r="H29" s="121">
        <v>2.9152131633099808E-3</v>
      </c>
      <c r="I29" s="98" t="s">
        <v>146</v>
      </c>
      <c r="J29" s="11"/>
    </row>
    <row r="30" spans="1:10" hidden="1" x14ac:dyDescent="0.25">
      <c r="A30" s="11"/>
      <c r="B30" s="98">
        <v>2024</v>
      </c>
      <c r="C30" s="98" t="s">
        <v>8</v>
      </c>
      <c r="D30" s="98" t="s">
        <v>20</v>
      </c>
      <c r="E30" s="98" t="s">
        <v>45</v>
      </c>
      <c r="F30" s="98" t="s">
        <v>11</v>
      </c>
      <c r="G30" s="98" t="s">
        <v>76</v>
      </c>
      <c r="H30" s="121">
        <v>2.9152131633099808E-3</v>
      </c>
      <c r="I30" s="98" t="s">
        <v>145</v>
      </c>
      <c r="J30" s="11"/>
    </row>
    <row r="31" spans="1:10" x14ac:dyDescent="0.25">
      <c r="A31" s="11"/>
      <c r="B31" s="98">
        <v>2024</v>
      </c>
      <c r="C31" s="98" t="s">
        <v>8</v>
      </c>
      <c r="D31" s="98" t="s">
        <v>20</v>
      </c>
      <c r="E31" s="98" t="s">
        <v>45</v>
      </c>
      <c r="F31" s="98" t="s">
        <v>11</v>
      </c>
      <c r="G31" s="98" t="s">
        <v>76</v>
      </c>
      <c r="H31" s="121">
        <v>2.9152131633099808E-3</v>
      </c>
      <c r="I31" s="98" t="s">
        <v>134</v>
      </c>
      <c r="J31" s="11"/>
    </row>
    <row r="32" spans="1:10" hidden="1" x14ac:dyDescent="0.25">
      <c r="A32" s="11"/>
      <c r="B32" s="98">
        <v>2024</v>
      </c>
      <c r="C32" s="98" t="s">
        <v>8</v>
      </c>
      <c r="D32" s="98" t="s">
        <v>20</v>
      </c>
      <c r="E32" s="98" t="s">
        <v>45</v>
      </c>
      <c r="F32" s="98" t="s">
        <v>11</v>
      </c>
      <c r="G32" s="98" t="s">
        <v>77</v>
      </c>
      <c r="H32" s="121">
        <v>6.999957724977789E-5</v>
      </c>
      <c r="I32" s="98" t="s">
        <v>146</v>
      </c>
      <c r="J32" s="11"/>
    </row>
    <row r="33" spans="1:10" hidden="1" x14ac:dyDescent="0.25">
      <c r="A33" s="11"/>
      <c r="B33" s="98">
        <v>2024</v>
      </c>
      <c r="C33" s="98" t="s">
        <v>8</v>
      </c>
      <c r="D33" s="98" t="s">
        <v>20</v>
      </c>
      <c r="E33" s="98" t="s">
        <v>45</v>
      </c>
      <c r="F33" s="98" t="s">
        <v>11</v>
      </c>
      <c r="G33" s="98" t="s">
        <v>77</v>
      </c>
      <c r="H33" s="121">
        <v>6.999957724977789E-5</v>
      </c>
      <c r="I33" s="98" t="s">
        <v>145</v>
      </c>
      <c r="J33" s="11"/>
    </row>
    <row r="34" spans="1:10" x14ac:dyDescent="0.25">
      <c r="A34" s="11"/>
      <c r="B34" s="98">
        <v>2024</v>
      </c>
      <c r="C34" s="98" t="s">
        <v>8</v>
      </c>
      <c r="D34" s="98" t="s">
        <v>20</v>
      </c>
      <c r="E34" s="98" t="s">
        <v>45</v>
      </c>
      <c r="F34" s="98" t="s">
        <v>11</v>
      </c>
      <c r="G34" s="98" t="s">
        <v>77</v>
      </c>
      <c r="H34" s="121">
        <v>6.999957724977789E-5</v>
      </c>
      <c r="I34" s="98" t="s">
        <v>134</v>
      </c>
      <c r="J34" s="11"/>
    </row>
    <row r="35" spans="1:10" hidden="1" x14ac:dyDescent="0.25">
      <c r="A35" s="11"/>
      <c r="B35" s="98">
        <v>2024</v>
      </c>
      <c r="C35" s="98" t="s">
        <v>8</v>
      </c>
      <c r="D35" s="98" t="s">
        <v>20</v>
      </c>
      <c r="E35" s="98" t="s">
        <v>45</v>
      </c>
      <c r="F35" s="98" t="s">
        <v>11</v>
      </c>
      <c r="G35" s="98" t="s">
        <v>78</v>
      </c>
      <c r="H35" s="121">
        <v>8.1522584581664396E-3</v>
      </c>
      <c r="I35" s="98" t="s">
        <v>146</v>
      </c>
      <c r="J35" s="11"/>
    </row>
    <row r="36" spans="1:10" hidden="1" x14ac:dyDescent="0.25">
      <c r="A36" s="11"/>
      <c r="B36" s="98">
        <v>2024</v>
      </c>
      <c r="C36" s="98" t="s">
        <v>8</v>
      </c>
      <c r="D36" s="98" t="s">
        <v>20</v>
      </c>
      <c r="E36" s="98" t="s">
        <v>45</v>
      </c>
      <c r="F36" s="98" t="s">
        <v>11</v>
      </c>
      <c r="G36" s="98" t="s">
        <v>78</v>
      </c>
      <c r="H36" s="121">
        <v>8.1522584581664396E-3</v>
      </c>
      <c r="I36" s="98" t="s">
        <v>145</v>
      </c>
      <c r="J36" s="11"/>
    </row>
    <row r="37" spans="1:10" x14ac:dyDescent="0.25">
      <c r="A37" s="11"/>
      <c r="B37" s="98">
        <v>2024</v>
      </c>
      <c r="C37" s="98" t="s">
        <v>8</v>
      </c>
      <c r="D37" s="98" t="s">
        <v>20</v>
      </c>
      <c r="E37" s="98" t="s">
        <v>45</v>
      </c>
      <c r="F37" s="98" t="s">
        <v>11</v>
      </c>
      <c r="G37" s="98" t="s">
        <v>78</v>
      </c>
      <c r="H37" s="121">
        <v>8.1522584581664396E-3</v>
      </c>
      <c r="I37" s="98" t="s">
        <v>134</v>
      </c>
      <c r="J37" s="11"/>
    </row>
    <row r="38" spans="1:10" hidden="1" x14ac:dyDescent="0.25">
      <c r="A38" s="11"/>
      <c r="B38" s="98">
        <v>2024</v>
      </c>
      <c r="C38" s="98" t="s">
        <v>8</v>
      </c>
      <c r="D38" s="98" t="s">
        <v>20</v>
      </c>
      <c r="E38" s="98" t="s">
        <v>45</v>
      </c>
      <c r="F38" s="98" t="s">
        <v>11</v>
      </c>
      <c r="G38" s="98" t="s">
        <v>79</v>
      </c>
      <c r="H38" s="121">
        <v>1.9384498315323107E-5</v>
      </c>
      <c r="I38" s="98" t="s">
        <v>146</v>
      </c>
      <c r="J38" s="11"/>
    </row>
    <row r="39" spans="1:10" hidden="1" x14ac:dyDescent="0.25">
      <c r="A39" s="11"/>
      <c r="B39" s="98">
        <v>2024</v>
      </c>
      <c r="C39" s="98" t="s">
        <v>8</v>
      </c>
      <c r="D39" s="98" t="s">
        <v>20</v>
      </c>
      <c r="E39" s="98" t="s">
        <v>45</v>
      </c>
      <c r="F39" s="98" t="s">
        <v>11</v>
      </c>
      <c r="G39" s="98" t="s">
        <v>79</v>
      </c>
      <c r="H39" s="121">
        <v>1.9384498315323107E-5</v>
      </c>
      <c r="I39" s="98" t="s">
        <v>145</v>
      </c>
      <c r="J39" s="11"/>
    </row>
    <row r="40" spans="1:10" x14ac:dyDescent="0.25">
      <c r="A40" s="11"/>
      <c r="B40" s="98">
        <v>2024</v>
      </c>
      <c r="C40" s="98" t="s">
        <v>8</v>
      </c>
      <c r="D40" s="98" t="s">
        <v>20</v>
      </c>
      <c r="E40" s="98" t="s">
        <v>45</v>
      </c>
      <c r="F40" s="98" t="s">
        <v>11</v>
      </c>
      <c r="G40" s="98" t="s">
        <v>79</v>
      </c>
      <c r="H40" s="121">
        <v>1.9384498315323107E-5</v>
      </c>
      <c r="I40" s="98" t="s">
        <v>134</v>
      </c>
      <c r="J40" s="11"/>
    </row>
    <row r="41" spans="1:10" hidden="1" x14ac:dyDescent="0.25">
      <c r="A41" s="11"/>
      <c r="B41" s="98">
        <v>2024</v>
      </c>
      <c r="C41" s="98" t="s">
        <v>8</v>
      </c>
      <c r="D41" s="98" t="s">
        <v>20</v>
      </c>
      <c r="E41" s="98" t="s">
        <v>45</v>
      </c>
      <c r="F41" s="98" t="s">
        <v>11</v>
      </c>
      <c r="G41" s="98" t="s">
        <v>80</v>
      </c>
      <c r="H41" s="121">
        <v>0.37123037340360671</v>
      </c>
      <c r="I41" s="98" t="s">
        <v>146</v>
      </c>
      <c r="J41" s="11"/>
    </row>
    <row r="42" spans="1:10" hidden="1" x14ac:dyDescent="0.25">
      <c r="A42" s="11"/>
      <c r="B42" s="98">
        <v>2024</v>
      </c>
      <c r="C42" s="98" t="s">
        <v>8</v>
      </c>
      <c r="D42" s="98" t="s">
        <v>20</v>
      </c>
      <c r="E42" s="98" t="s">
        <v>45</v>
      </c>
      <c r="F42" s="98" t="s">
        <v>11</v>
      </c>
      <c r="G42" s="98" t="s">
        <v>80</v>
      </c>
      <c r="H42" s="121">
        <v>0.37123037340360671</v>
      </c>
      <c r="I42" s="98" t="s">
        <v>145</v>
      </c>
      <c r="J42" s="11"/>
    </row>
    <row r="43" spans="1:10" x14ac:dyDescent="0.25">
      <c r="A43" s="11"/>
      <c r="B43" s="98">
        <v>2024</v>
      </c>
      <c r="C43" s="98" t="s">
        <v>8</v>
      </c>
      <c r="D43" s="98" t="s">
        <v>20</v>
      </c>
      <c r="E43" s="98" t="s">
        <v>45</v>
      </c>
      <c r="F43" s="98" t="s">
        <v>11</v>
      </c>
      <c r="G43" s="98" t="s">
        <v>80</v>
      </c>
      <c r="H43" s="121">
        <v>0.37123037340360671</v>
      </c>
      <c r="I43" s="98" t="s">
        <v>134</v>
      </c>
      <c r="J43" s="11"/>
    </row>
    <row r="44" spans="1:10" hidden="1" x14ac:dyDescent="0.25">
      <c r="A44" s="11"/>
      <c r="B44" s="98">
        <v>2024</v>
      </c>
      <c r="C44" s="98" t="s">
        <v>8</v>
      </c>
      <c r="D44" s="98" t="s">
        <v>20</v>
      </c>
      <c r="E44" s="98" t="s">
        <v>45</v>
      </c>
      <c r="F44" s="98" t="s">
        <v>11</v>
      </c>
      <c r="G44" s="98" t="s">
        <v>81</v>
      </c>
      <c r="H44" s="121">
        <v>3.1730269909037781E-2</v>
      </c>
      <c r="I44" s="98" t="s">
        <v>146</v>
      </c>
      <c r="J44" s="11"/>
    </row>
    <row r="45" spans="1:10" hidden="1" x14ac:dyDescent="0.25">
      <c r="A45" s="11"/>
      <c r="B45" s="98">
        <v>2024</v>
      </c>
      <c r="C45" s="98" t="s">
        <v>8</v>
      </c>
      <c r="D45" s="98" t="s">
        <v>20</v>
      </c>
      <c r="E45" s="98" t="s">
        <v>45</v>
      </c>
      <c r="F45" s="98" t="s">
        <v>11</v>
      </c>
      <c r="G45" s="98" t="s">
        <v>81</v>
      </c>
      <c r="H45" s="121">
        <v>3.1730269909037781E-2</v>
      </c>
      <c r="I45" s="98" t="s">
        <v>145</v>
      </c>
      <c r="J45" s="11"/>
    </row>
    <row r="46" spans="1:10" x14ac:dyDescent="0.25">
      <c r="A46" s="11"/>
      <c r="B46" s="98">
        <v>2024</v>
      </c>
      <c r="C46" s="98" t="s">
        <v>8</v>
      </c>
      <c r="D46" s="98" t="s">
        <v>20</v>
      </c>
      <c r="E46" s="98" t="s">
        <v>45</v>
      </c>
      <c r="F46" s="98" t="s">
        <v>11</v>
      </c>
      <c r="G46" s="98" t="s">
        <v>81</v>
      </c>
      <c r="H46" s="121">
        <v>3.1730269909037781E-2</v>
      </c>
      <c r="I46" s="98" t="s">
        <v>134</v>
      </c>
      <c r="J46" s="11"/>
    </row>
    <row r="47" spans="1:10" hidden="1" x14ac:dyDescent="0.25">
      <c r="A47" s="11"/>
      <c r="B47" s="98">
        <v>2024</v>
      </c>
      <c r="C47" s="98" t="s">
        <v>8</v>
      </c>
      <c r="D47" s="98" t="s">
        <v>20</v>
      </c>
      <c r="E47" s="98" t="s">
        <v>45</v>
      </c>
      <c r="F47" s="98" t="s">
        <v>232</v>
      </c>
      <c r="G47" s="98" t="s">
        <v>82</v>
      </c>
      <c r="H47" s="121">
        <v>3.8768996630646214E-5</v>
      </c>
      <c r="I47" s="98" t="s">
        <v>146</v>
      </c>
      <c r="J47" s="11"/>
    </row>
    <row r="48" spans="1:10" hidden="1" x14ac:dyDescent="0.25">
      <c r="A48" s="11"/>
      <c r="B48" s="98">
        <v>2024</v>
      </c>
      <c r="C48" s="98" t="s">
        <v>8</v>
      </c>
      <c r="D48" s="98" t="s">
        <v>20</v>
      </c>
      <c r="E48" s="98" t="s">
        <v>45</v>
      </c>
      <c r="F48" s="98" t="s">
        <v>232</v>
      </c>
      <c r="G48" s="98" t="s">
        <v>82</v>
      </c>
      <c r="H48" s="121">
        <v>3.8768996630646214E-5</v>
      </c>
      <c r="I48" s="98" t="s">
        <v>145</v>
      </c>
      <c r="J48" s="11"/>
    </row>
    <row r="49" spans="1:10" x14ac:dyDescent="0.25">
      <c r="A49" s="11"/>
      <c r="B49" s="98">
        <v>2024</v>
      </c>
      <c r="C49" s="98" t="s">
        <v>8</v>
      </c>
      <c r="D49" s="98" t="s">
        <v>20</v>
      </c>
      <c r="E49" s="98" t="s">
        <v>45</v>
      </c>
      <c r="F49" s="98" t="s">
        <v>232</v>
      </c>
      <c r="G49" s="98" t="s">
        <v>82</v>
      </c>
      <c r="H49" s="121">
        <v>3.8768996630646214E-5</v>
      </c>
      <c r="I49" s="98" t="s">
        <v>134</v>
      </c>
      <c r="J49" s="11"/>
    </row>
    <row r="50" spans="1:10" hidden="1" x14ac:dyDescent="0.25">
      <c r="A50" s="11"/>
      <c r="B50" s="98">
        <v>2024</v>
      </c>
      <c r="C50" s="98" t="s">
        <v>8</v>
      </c>
      <c r="D50" s="98" t="s">
        <v>20</v>
      </c>
      <c r="E50" s="98" t="s">
        <v>45</v>
      </c>
      <c r="F50" s="98" t="s">
        <v>232</v>
      </c>
      <c r="G50" s="98" t="s">
        <v>84</v>
      </c>
      <c r="H50" s="121">
        <v>2.3692164607617131E-5</v>
      </c>
      <c r="I50" s="98" t="s">
        <v>146</v>
      </c>
      <c r="J50" s="11"/>
    </row>
    <row r="51" spans="1:10" hidden="1" x14ac:dyDescent="0.25">
      <c r="A51" s="11"/>
      <c r="B51" s="98">
        <v>2024</v>
      </c>
      <c r="C51" s="98" t="s">
        <v>8</v>
      </c>
      <c r="D51" s="98" t="s">
        <v>20</v>
      </c>
      <c r="E51" s="98" t="s">
        <v>45</v>
      </c>
      <c r="F51" s="98" t="s">
        <v>232</v>
      </c>
      <c r="G51" s="98" t="s">
        <v>84</v>
      </c>
      <c r="H51" s="121">
        <v>2.3692164607617131E-5</v>
      </c>
      <c r="I51" s="98" t="s">
        <v>145</v>
      </c>
      <c r="J51" s="11"/>
    </row>
    <row r="52" spans="1:10" x14ac:dyDescent="0.25">
      <c r="A52" s="11"/>
      <c r="B52" s="98">
        <v>2024</v>
      </c>
      <c r="C52" s="98" t="s">
        <v>8</v>
      </c>
      <c r="D52" s="98" t="s">
        <v>20</v>
      </c>
      <c r="E52" s="98" t="s">
        <v>45</v>
      </c>
      <c r="F52" s="98" t="s">
        <v>232</v>
      </c>
      <c r="G52" s="98" t="s">
        <v>84</v>
      </c>
      <c r="H52" s="121">
        <v>2.3692164607617131E-5</v>
      </c>
      <c r="I52" s="98" t="s">
        <v>134</v>
      </c>
      <c r="J52" s="11"/>
    </row>
    <row r="53" spans="1:10" hidden="1" x14ac:dyDescent="0.25">
      <c r="A53" s="11"/>
      <c r="B53" s="98">
        <v>2024</v>
      </c>
      <c r="C53" s="98" t="s">
        <v>8</v>
      </c>
      <c r="D53" s="98" t="s">
        <v>20</v>
      </c>
      <c r="E53" s="98" t="s">
        <v>45</v>
      </c>
      <c r="F53" s="98" t="s">
        <v>13</v>
      </c>
      <c r="G53" s="98" t="s">
        <v>85</v>
      </c>
      <c r="H53" s="121">
        <v>0.79350874620404366</v>
      </c>
      <c r="I53" s="98" t="s">
        <v>146</v>
      </c>
      <c r="J53" s="11"/>
    </row>
    <row r="54" spans="1:10" hidden="1" x14ac:dyDescent="0.25">
      <c r="A54" s="11"/>
      <c r="B54" s="98">
        <v>2024</v>
      </c>
      <c r="C54" s="98" t="s">
        <v>8</v>
      </c>
      <c r="D54" s="98" t="s">
        <v>20</v>
      </c>
      <c r="E54" s="98" t="s">
        <v>45</v>
      </c>
      <c r="F54" s="98" t="s">
        <v>13</v>
      </c>
      <c r="G54" s="98" t="s">
        <v>85</v>
      </c>
      <c r="H54" s="121">
        <v>0.79350874620404366</v>
      </c>
      <c r="I54" s="98" t="s">
        <v>145</v>
      </c>
      <c r="J54" s="11"/>
    </row>
    <row r="55" spans="1:10" x14ac:dyDescent="0.25">
      <c r="A55" s="11"/>
      <c r="B55" s="98">
        <v>2024</v>
      </c>
      <c r="C55" s="98" t="s">
        <v>8</v>
      </c>
      <c r="D55" s="98" t="s">
        <v>20</v>
      </c>
      <c r="E55" s="98" t="s">
        <v>45</v>
      </c>
      <c r="F55" s="98" t="s">
        <v>13</v>
      </c>
      <c r="G55" s="98" t="s">
        <v>85</v>
      </c>
      <c r="H55" s="121">
        <v>0.79350874620404366</v>
      </c>
      <c r="I55" s="98" t="s">
        <v>134</v>
      </c>
      <c r="J55" s="11"/>
    </row>
    <row r="56" spans="1:10" hidden="1" x14ac:dyDescent="0.25">
      <c r="A56" s="11"/>
      <c r="B56" s="98">
        <v>2024</v>
      </c>
      <c r="C56" s="98" t="s">
        <v>8</v>
      </c>
      <c r="D56" s="98" t="s">
        <v>20</v>
      </c>
      <c r="E56" s="98" t="s">
        <v>45</v>
      </c>
      <c r="F56" s="98" t="s">
        <v>13</v>
      </c>
      <c r="G56" s="98" t="s">
        <v>86</v>
      </c>
      <c r="H56" s="121">
        <v>1.615374859610259E-5</v>
      </c>
      <c r="I56" s="98" t="s">
        <v>146</v>
      </c>
      <c r="J56" s="11"/>
    </row>
    <row r="57" spans="1:10" hidden="1" x14ac:dyDescent="0.25">
      <c r="A57" s="11"/>
      <c r="B57" s="98">
        <v>2024</v>
      </c>
      <c r="C57" s="98" t="s">
        <v>8</v>
      </c>
      <c r="D57" s="98" t="s">
        <v>20</v>
      </c>
      <c r="E57" s="98" t="s">
        <v>45</v>
      </c>
      <c r="F57" s="98" t="s">
        <v>13</v>
      </c>
      <c r="G57" s="98" t="s">
        <v>86</v>
      </c>
      <c r="H57" s="121">
        <v>1.615374859610259E-5</v>
      </c>
      <c r="I57" s="98" t="s">
        <v>145</v>
      </c>
      <c r="J57" s="11"/>
    </row>
    <row r="58" spans="1:10" x14ac:dyDescent="0.25">
      <c r="A58" s="11"/>
      <c r="B58" s="98">
        <v>2024</v>
      </c>
      <c r="C58" s="98" t="s">
        <v>8</v>
      </c>
      <c r="D58" s="98" t="s">
        <v>20</v>
      </c>
      <c r="E58" s="98" t="s">
        <v>45</v>
      </c>
      <c r="F58" s="98" t="s">
        <v>13</v>
      </c>
      <c r="G58" s="98" t="s">
        <v>86</v>
      </c>
      <c r="H58" s="121">
        <v>1.615374859610259E-5</v>
      </c>
      <c r="I58" s="98" t="s">
        <v>134</v>
      </c>
      <c r="J58" s="11"/>
    </row>
    <row r="59" spans="1:10" hidden="1" x14ac:dyDescent="0.25">
      <c r="A59" s="11"/>
      <c r="B59" s="98">
        <v>2024</v>
      </c>
      <c r="C59" s="98" t="s">
        <v>8</v>
      </c>
      <c r="D59" s="98" t="s">
        <v>20</v>
      </c>
      <c r="E59" s="98" t="s">
        <v>45</v>
      </c>
      <c r="F59" s="98" t="s">
        <v>15</v>
      </c>
      <c r="G59" s="98" t="s">
        <v>87</v>
      </c>
      <c r="H59" s="121">
        <v>5.8287032601030436E-2</v>
      </c>
      <c r="I59" s="98" t="s">
        <v>146</v>
      </c>
      <c r="J59" s="11"/>
    </row>
    <row r="60" spans="1:10" hidden="1" x14ac:dyDescent="0.25">
      <c r="A60" s="11"/>
      <c r="B60" s="98">
        <v>2024</v>
      </c>
      <c r="C60" s="98" t="s">
        <v>8</v>
      </c>
      <c r="D60" s="98" t="s">
        <v>20</v>
      </c>
      <c r="E60" s="98" t="s">
        <v>45</v>
      </c>
      <c r="F60" s="98" t="s">
        <v>15</v>
      </c>
      <c r="G60" s="98" t="s">
        <v>87</v>
      </c>
      <c r="H60" s="121">
        <v>5.8287032601030436E-2</v>
      </c>
      <c r="I60" s="98" t="s">
        <v>145</v>
      </c>
      <c r="J60" s="11"/>
    </row>
    <row r="61" spans="1:10" x14ac:dyDescent="0.25">
      <c r="A61" s="11"/>
      <c r="B61" s="98">
        <v>2024</v>
      </c>
      <c r="C61" s="98" t="s">
        <v>8</v>
      </c>
      <c r="D61" s="98" t="s">
        <v>20</v>
      </c>
      <c r="E61" s="98" t="s">
        <v>45</v>
      </c>
      <c r="F61" s="98" t="s">
        <v>15</v>
      </c>
      <c r="G61" s="98" t="s">
        <v>87</v>
      </c>
      <c r="H61" s="121">
        <v>5.8287032601030436E-2</v>
      </c>
      <c r="I61" s="98" t="s">
        <v>134</v>
      </c>
      <c r="J61" s="11"/>
    </row>
    <row r="62" spans="1:10" hidden="1" x14ac:dyDescent="0.25">
      <c r="A62" s="11"/>
      <c r="B62" s="98">
        <v>2024</v>
      </c>
      <c r="C62" s="98" t="s">
        <v>8</v>
      </c>
      <c r="D62" s="98" t="s">
        <v>20</v>
      </c>
      <c r="E62" s="98" t="s">
        <v>45</v>
      </c>
      <c r="F62" s="98" t="s">
        <v>16</v>
      </c>
      <c r="G62" s="98" t="s">
        <v>88</v>
      </c>
      <c r="H62" s="121">
        <v>9.3153283570858274E-3</v>
      </c>
      <c r="I62" s="98" t="s">
        <v>146</v>
      </c>
      <c r="J62" s="11"/>
    </row>
    <row r="63" spans="1:10" hidden="1" x14ac:dyDescent="0.25">
      <c r="A63" s="11"/>
      <c r="B63" s="98">
        <v>2024</v>
      </c>
      <c r="C63" s="98" t="s">
        <v>8</v>
      </c>
      <c r="D63" s="98" t="s">
        <v>20</v>
      </c>
      <c r="E63" s="98" t="s">
        <v>45</v>
      </c>
      <c r="F63" s="98" t="s">
        <v>16</v>
      </c>
      <c r="G63" s="98" t="s">
        <v>88</v>
      </c>
      <c r="H63" s="121">
        <v>9.3153283570858274E-3</v>
      </c>
      <c r="I63" s="98" t="s">
        <v>145</v>
      </c>
      <c r="J63" s="11"/>
    </row>
    <row r="64" spans="1:10" x14ac:dyDescent="0.25">
      <c r="A64" s="11"/>
      <c r="B64" s="98">
        <v>2024</v>
      </c>
      <c r="C64" s="98" t="s">
        <v>8</v>
      </c>
      <c r="D64" s="98" t="s">
        <v>20</v>
      </c>
      <c r="E64" s="98" t="s">
        <v>45</v>
      </c>
      <c r="F64" s="98" t="s">
        <v>16</v>
      </c>
      <c r="G64" s="98" t="s">
        <v>88</v>
      </c>
      <c r="H64" s="121">
        <v>9.3153283570858274E-3</v>
      </c>
      <c r="I64" s="98" t="s">
        <v>134</v>
      </c>
      <c r="J64" s="11"/>
    </row>
    <row r="65" spans="1:10" hidden="1" x14ac:dyDescent="0.25">
      <c r="A65" s="11"/>
      <c r="B65" s="98">
        <v>2024</v>
      </c>
      <c r="C65" s="98" t="s">
        <v>8</v>
      </c>
      <c r="D65" s="98" t="s">
        <v>20</v>
      </c>
      <c r="E65" s="98" t="s">
        <v>45</v>
      </c>
      <c r="F65" s="98" t="s">
        <v>16</v>
      </c>
      <c r="G65" s="98" t="s">
        <v>89</v>
      </c>
      <c r="H65" s="121">
        <v>8.9561766799658118E-2</v>
      </c>
      <c r="I65" s="98" t="s">
        <v>146</v>
      </c>
      <c r="J65" s="11"/>
    </row>
    <row r="66" spans="1:10" hidden="1" x14ac:dyDescent="0.25">
      <c r="A66" s="11"/>
      <c r="B66" s="98">
        <v>2024</v>
      </c>
      <c r="C66" s="98" t="s">
        <v>8</v>
      </c>
      <c r="D66" s="98" t="s">
        <v>20</v>
      </c>
      <c r="E66" s="98" t="s">
        <v>45</v>
      </c>
      <c r="F66" s="98" t="s">
        <v>16</v>
      </c>
      <c r="G66" s="98" t="s">
        <v>89</v>
      </c>
      <c r="H66" s="121">
        <v>8.9561766799658118E-2</v>
      </c>
      <c r="I66" s="98" t="s">
        <v>145</v>
      </c>
      <c r="J66" s="11"/>
    </row>
    <row r="67" spans="1:10" x14ac:dyDescent="0.25">
      <c r="A67" s="11"/>
      <c r="B67" s="98">
        <v>2024</v>
      </c>
      <c r="C67" s="98" t="s">
        <v>8</v>
      </c>
      <c r="D67" s="98" t="s">
        <v>20</v>
      </c>
      <c r="E67" s="98" t="s">
        <v>45</v>
      </c>
      <c r="F67" s="98" t="s">
        <v>16</v>
      </c>
      <c r="G67" s="98" t="s">
        <v>89</v>
      </c>
      <c r="H67" s="121">
        <v>8.9561766799658118E-2</v>
      </c>
      <c r="I67" s="98" t="s">
        <v>134</v>
      </c>
      <c r="J67" s="11"/>
    </row>
    <row r="68" spans="1:10" hidden="1" x14ac:dyDescent="0.25">
      <c r="A68" s="11"/>
      <c r="B68" s="98">
        <v>2024</v>
      </c>
      <c r="C68" s="98" t="s">
        <v>8</v>
      </c>
      <c r="D68" s="98" t="s">
        <v>20</v>
      </c>
      <c r="E68" s="98" t="s">
        <v>45</v>
      </c>
      <c r="F68" s="98" t="s">
        <v>16</v>
      </c>
      <c r="G68" s="98" t="s">
        <v>90</v>
      </c>
      <c r="H68" s="121">
        <v>0.9832237542995379</v>
      </c>
      <c r="I68" s="98" t="s">
        <v>146</v>
      </c>
      <c r="J68" s="11"/>
    </row>
    <row r="69" spans="1:10" hidden="1" x14ac:dyDescent="0.25">
      <c r="A69" s="11"/>
      <c r="B69" s="98">
        <v>2024</v>
      </c>
      <c r="C69" s="98" t="s">
        <v>8</v>
      </c>
      <c r="D69" s="98" t="s">
        <v>20</v>
      </c>
      <c r="E69" s="98" t="s">
        <v>45</v>
      </c>
      <c r="F69" s="98" t="s">
        <v>16</v>
      </c>
      <c r="G69" s="98" t="s">
        <v>90</v>
      </c>
      <c r="H69" s="121">
        <v>0.9832237542995379</v>
      </c>
      <c r="I69" s="98" t="s">
        <v>145</v>
      </c>
      <c r="J69" s="11"/>
    </row>
    <row r="70" spans="1:10" x14ac:dyDescent="0.25">
      <c r="A70" s="11"/>
      <c r="B70" s="98">
        <v>2024</v>
      </c>
      <c r="C70" s="98" t="s">
        <v>8</v>
      </c>
      <c r="D70" s="98" t="s">
        <v>20</v>
      </c>
      <c r="E70" s="98" t="s">
        <v>45</v>
      </c>
      <c r="F70" s="98" t="s">
        <v>16</v>
      </c>
      <c r="G70" s="98" t="s">
        <v>90</v>
      </c>
      <c r="H70" s="121">
        <v>0.9832237542995379</v>
      </c>
      <c r="I70" s="98" t="s">
        <v>134</v>
      </c>
      <c r="J70" s="11"/>
    </row>
    <row r="71" spans="1:10" hidden="1" x14ac:dyDescent="0.25">
      <c r="A71" s="11"/>
      <c r="B71" s="98">
        <v>2024</v>
      </c>
      <c r="C71" s="98" t="s">
        <v>8</v>
      </c>
      <c r="D71" s="98" t="s">
        <v>20</v>
      </c>
      <c r="E71" s="98" t="s">
        <v>45</v>
      </c>
      <c r="F71" s="98" t="s">
        <v>16</v>
      </c>
      <c r="G71" s="98" t="s">
        <v>91</v>
      </c>
      <c r="H71" s="121">
        <v>2.1898290826019937</v>
      </c>
      <c r="I71" s="98" t="s">
        <v>146</v>
      </c>
      <c r="J71" s="11"/>
    </row>
    <row r="72" spans="1:10" hidden="1" x14ac:dyDescent="0.25">
      <c r="A72" s="11"/>
      <c r="B72" s="98">
        <v>2024</v>
      </c>
      <c r="C72" s="98" t="s">
        <v>8</v>
      </c>
      <c r="D72" s="98" t="s">
        <v>20</v>
      </c>
      <c r="E72" s="98" t="s">
        <v>45</v>
      </c>
      <c r="F72" s="98" t="s">
        <v>16</v>
      </c>
      <c r="G72" s="98" t="s">
        <v>91</v>
      </c>
      <c r="H72" s="121">
        <v>2.1898290826019937</v>
      </c>
      <c r="I72" s="98" t="s">
        <v>145</v>
      </c>
      <c r="J72" s="11"/>
    </row>
    <row r="73" spans="1:10" x14ac:dyDescent="0.25">
      <c r="A73" s="11"/>
      <c r="B73" s="98">
        <v>2024</v>
      </c>
      <c r="C73" s="98" t="s">
        <v>8</v>
      </c>
      <c r="D73" s="98" t="s">
        <v>20</v>
      </c>
      <c r="E73" s="98" t="s">
        <v>45</v>
      </c>
      <c r="F73" s="98" t="s">
        <v>16</v>
      </c>
      <c r="G73" s="98" t="s">
        <v>91</v>
      </c>
      <c r="H73" s="121">
        <v>2.1898290826019937</v>
      </c>
      <c r="I73" s="98" t="s">
        <v>134</v>
      </c>
      <c r="J73" s="11"/>
    </row>
    <row r="74" spans="1:10" hidden="1" x14ac:dyDescent="0.25">
      <c r="A74" s="11"/>
      <c r="B74" s="98">
        <v>2024</v>
      </c>
      <c r="C74" s="98" t="s">
        <v>8</v>
      </c>
      <c r="D74" s="98" t="s">
        <v>20</v>
      </c>
      <c r="E74" s="98" t="s">
        <v>45</v>
      </c>
      <c r="F74" s="98" t="s">
        <v>16</v>
      </c>
      <c r="G74" s="98" t="s">
        <v>92</v>
      </c>
      <c r="H74" s="121">
        <v>0.21882621689881721</v>
      </c>
      <c r="I74" s="98" t="s">
        <v>146</v>
      </c>
      <c r="J74" s="11"/>
    </row>
    <row r="75" spans="1:10" hidden="1" x14ac:dyDescent="0.25">
      <c r="A75" s="11"/>
      <c r="B75" s="98">
        <v>2024</v>
      </c>
      <c r="C75" s="98" t="s">
        <v>8</v>
      </c>
      <c r="D75" s="98" t="s">
        <v>20</v>
      </c>
      <c r="E75" s="98" t="s">
        <v>45</v>
      </c>
      <c r="F75" s="98" t="s">
        <v>16</v>
      </c>
      <c r="G75" s="98" t="s">
        <v>92</v>
      </c>
      <c r="H75" s="121">
        <v>0.21882621689881721</v>
      </c>
      <c r="I75" s="98" t="s">
        <v>145</v>
      </c>
      <c r="J75" s="11"/>
    </row>
    <row r="76" spans="1:10" x14ac:dyDescent="0.25">
      <c r="A76" s="11"/>
      <c r="B76" s="98">
        <v>2024</v>
      </c>
      <c r="C76" s="98" t="s">
        <v>8</v>
      </c>
      <c r="D76" s="98" t="s">
        <v>20</v>
      </c>
      <c r="E76" s="98" t="s">
        <v>45</v>
      </c>
      <c r="F76" s="98" t="s">
        <v>16</v>
      </c>
      <c r="G76" s="98" t="s">
        <v>92</v>
      </c>
      <c r="H76" s="121">
        <v>0.21882621689881721</v>
      </c>
      <c r="I76" s="98" t="s">
        <v>134</v>
      </c>
      <c r="J76" s="11"/>
    </row>
    <row r="77" spans="1:10" hidden="1" x14ac:dyDescent="0.25">
      <c r="A77" s="11"/>
      <c r="B77" s="98">
        <v>2024</v>
      </c>
      <c r="C77" s="98" t="s">
        <v>8</v>
      </c>
      <c r="D77" s="98" t="s">
        <v>20</v>
      </c>
      <c r="E77" s="98" t="s">
        <v>45</v>
      </c>
      <c r="F77" s="98" t="s">
        <v>24</v>
      </c>
      <c r="G77" s="98" t="s">
        <v>112</v>
      </c>
      <c r="H77" s="121">
        <v>4.3076662922940242E-6</v>
      </c>
      <c r="I77" s="98" t="s">
        <v>146</v>
      </c>
      <c r="J77" s="11"/>
    </row>
    <row r="78" spans="1:10" hidden="1" x14ac:dyDescent="0.25">
      <c r="A78" s="11"/>
      <c r="B78" s="98">
        <v>2024</v>
      </c>
      <c r="C78" s="98" t="s">
        <v>8</v>
      </c>
      <c r="D78" s="98" t="s">
        <v>20</v>
      </c>
      <c r="E78" s="98" t="s">
        <v>45</v>
      </c>
      <c r="F78" s="98" t="s">
        <v>24</v>
      </c>
      <c r="G78" s="98" t="s">
        <v>112</v>
      </c>
      <c r="H78" s="121">
        <v>4.3076662922940242E-6</v>
      </c>
      <c r="I78" s="98" t="s">
        <v>145</v>
      </c>
      <c r="J78" s="11"/>
    </row>
    <row r="79" spans="1:10" x14ac:dyDescent="0.25">
      <c r="A79" s="11"/>
      <c r="B79" s="98">
        <v>2024</v>
      </c>
      <c r="C79" s="98" t="s">
        <v>8</v>
      </c>
      <c r="D79" s="98" t="s">
        <v>20</v>
      </c>
      <c r="E79" s="98" t="s">
        <v>45</v>
      </c>
      <c r="F79" s="98" t="s">
        <v>24</v>
      </c>
      <c r="G79" s="98" t="s">
        <v>112</v>
      </c>
      <c r="H79" s="121">
        <v>4.3076662922940242E-6</v>
      </c>
      <c r="I79" s="98" t="s">
        <v>134</v>
      </c>
      <c r="J79" s="11"/>
    </row>
    <row r="80" spans="1:10" hidden="1" x14ac:dyDescent="0.25">
      <c r="A80" s="11"/>
      <c r="B80" s="98">
        <v>2024</v>
      </c>
      <c r="C80" s="98" t="s">
        <v>8</v>
      </c>
      <c r="D80" s="98" t="s">
        <v>20</v>
      </c>
      <c r="E80" s="98" t="s">
        <v>46</v>
      </c>
      <c r="F80" s="98" t="s">
        <v>11</v>
      </c>
      <c r="G80" s="98" t="s">
        <v>93</v>
      </c>
      <c r="H80" s="121">
        <v>5.8103956783607941E-2</v>
      </c>
      <c r="I80" s="98" t="s">
        <v>146</v>
      </c>
      <c r="J80" s="11"/>
    </row>
    <row r="81" spans="1:10" hidden="1" x14ac:dyDescent="0.25">
      <c r="A81" s="11"/>
      <c r="B81" s="98">
        <v>2024</v>
      </c>
      <c r="C81" s="98" t="s">
        <v>8</v>
      </c>
      <c r="D81" s="98" t="s">
        <v>20</v>
      </c>
      <c r="E81" s="98" t="s">
        <v>46</v>
      </c>
      <c r="F81" s="98" t="s">
        <v>11</v>
      </c>
      <c r="G81" s="98" t="s">
        <v>93</v>
      </c>
      <c r="H81" s="121">
        <v>5.8103956783607941E-2</v>
      </c>
      <c r="I81" s="98" t="s">
        <v>145</v>
      </c>
      <c r="J81" s="11"/>
    </row>
    <row r="82" spans="1:10" x14ac:dyDescent="0.25">
      <c r="A82" s="11"/>
      <c r="B82" s="98">
        <v>2024</v>
      </c>
      <c r="C82" s="98" t="s">
        <v>8</v>
      </c>
      <c r="D82" s="98" t="s">
        <v>20</v>
      </c>
      <c r="E82" s="98" t="s">
        <v>46</v>
      </c>
      <c r="F82" s="98" t="s">
        <v>11</v>
      </c>
      <c r="G82" s="98" t="s">
        <v>93</v>
      </c>
      <c r="H82" s="121">
        <v>5.8103956783607941E-2</v>
      </c>
      <c r="I82" s="98" t="s">
        <v>134</v>
      </c>
      <c r="J82" s="11"/>
    </row>
    <row r="83" spans="1:10" hidden="1" x14ac:dyDescent="0.25">
      <c r="A83" s="11"/>
      <c r="B83" s="98">
        <v>2024</v>
      </c>
      <c r="C83" s="98" t="s">
        <v>8</v>
      </c>
      <c r="D83" s="98" t="s">
        <v>20</v>
      </c>
      <c r="E83" s="98" t="s">
        <v>46</v>
      </c>
      <c r="F83" s="98" t="s">
        <v>233</v>
      </c>
      <c r="G83" s="98" t="s">
        <v>94</v>
      </c>
      <c r="H83" s="121">
        <v>1.8133325871560577</v>
      </c>
      <c r="I83" s="98" t="s">
        <v>146</v>
      </c>
      <c r="J83" s="11"/>
    </row>
    <row r="84" spans="1:10" hidden="1" x14ac:dyDescent="0.25">
      <c r="A84" s="11"/>
      <c r="B84" s="98">
        <v>2024</v>
      </c>
      <c r="C84" s="98" t="s">
        <v>8</v>
      </c>
      <c r="D84" s="98" t="s">
        <v>20</v>
      </c>
      <c r="E84" s="98" t="s">
        <v>46</v>
      </c>
      <c r="F84" s="98" t="s">
        <v>233</v>
      </c>
      <c r="G84" s="98" t="s">
        <v>94</v>
      </c>
      <c r="H84" s="121">
        <v>0.90666629357802886</v>
      </c>
      <c r="I84" s="98" t="s">
        <v>145</v>
      </c>
      <c r="J84" s="11"/>
    </row>
    <row r="85" spans="1:10" x14ac:dyDescent="0.25">
      <c r="A85" s="11"/>
      <c r="B85" s="98">
        <v>2024</v>
      </c>
      <c r="C85" s="98" t="s">
        <v>8</v>
      </c>
      <c r="D85" s="98" t="s">
        <v>20</v>
      </c>
      <c r="E85" s="98" t="s">
        <v>46</v>
      </c>
      <c r="F85" s="98" t="s">
        <v>233</v>
      </c>
      <c r="G85" s="98" t="s">
        <v>94</v>
      </c>
      <c r="H85" s="121">
        <v>0.90666629357802886</v>
      </c>
      <c r="I85" s="98" t="s">
        <v>134</v>
      </c>
      <c r="J85" s="11"/>
    </row>
    <row r="86" spans="1:10" hidden="1" x14ac:dyDescent="0.25">
      <c r="A86" s="11"/>
      <c r="B86" s="98">
        <v>2024</v>
      </c>
      <c r="C86" s="98" t="s">
        <v>8</v>
      </c>
      <c r="D86" s="98" t="s">
        <v>20</v>
      </c>
      <c r="E86" s="98" t="s">
        <v>46</v>
      </c>
      <c r="F86" s="98" t="s">
        <v>17</v>
      </c>
      <c r="G86" s="98" t="s">
        <v>95</v>
      </c>
      <c r="H86" s="121">
        <v>3.5937826036698892</v>
      </c>
      <c r="I86" s="98" t="s">
        <v>146</v>
      </c>
      <c r="J86" s="11"/>
    </row>
    <row r="87" spans="1:10" hidden="1" x14ac:dyDescent="0.25">
      <c r="A87" s="11"/>
      <c r="B87" s="98">
        <v>2024</v>
      </c>
      <c r="C87" s="98" t="s">
        <v>8</v>
      </c>
      <c r="D87" s="98" t="s">
        <v>20</v>
      </c>
      <c r="E87" s="98" t="s">
        <v>46</v>
      </c>
      <c r="F87" s="98" t="s">
        <v>17</v>
      </c>
      <c r="G87" s="98" t="s">
        <v>95</v>
      </c>
      <c r="H87" s="121">
        <v>3.5937826036698892</v>
      </c>
      <c r="I87" s="98" t="s">
        <v>145</v>
      </c>
      <c r="J87" s="11"/>
    </row>
    <row r="88" spans="1:10" x14ac:dyDescent="0.25">
      <c r="A88" s="11"/>
      <c r="B88" s="98">
        <v>2024</v>
      </c>
      <c r="C88" s="98" t="s">
        <v>8</v>
      </c>
      <c r="D88" s="98" t="s">
        <v>20</v>
      </c>
      <c r="E88" s="98" t="s">
        <v>46</v>
      </c>
      <c r="F88" s="98" t="s">
        <v>17</v>
      </c>
      <c r="G88" s="98" t="s">
        <v>95</v>
      </c>
      <c r="H88" s="121">
        <v>3.5937826036698892</v>
      </c>
      <c r="I88" s="98" t="s">
        <v>134</v>
      </c>
      <c r="J88" s="11"/>
    </row>
    <row r="89" spans="1:10" hidden="1" x14ac:dyDescent="0.25">
      <c r="A89" s="11"/>
      <c r="B89" s="98">
        <v>2024</v>
      </c>
      <c r="C89" s="98" t="s">
        <v>8</v>
      </c>
      <c r="D89" s="98" t="s">
        <v>20</v>
      </c>
      <c r="E89" s="98" t="s">
        <v>46</v>
      </c>
      <c r="F89" s="98" t="s">
        <v>17</v>
      </c>
      <c r="G89" s="98" t="s">
        <v>96</v>
      </c>
      <c r="H89" s="121">
        <v>5.3845828653675302E-6</v>
      </c>
      <c r="I89" s="98" t="s">
        <v>146</v>
      </c>
      <c r="J89" s="11"/>
    </row>
    <row r="90" spans="1:10" hidden="1" x14ac:dyDescent="0.25">
      <c r="A90" s="11"/>
      <c r="B90" s="98">
        <v>2024</v>
      </c>
      <c r="C90" s="98" t="s">
        <v>8</v>
      </c>
      <c r="D90" s="98" t="s">
        <v>20</v>
      </c>
      <c r="E90" s="98" t="s">
        <v>46</v>
      </c>
      <c r="F90" s="98" t="s">
        <v>17</v>
      </c>
      <c r="G90" s="98" t="s">
        <v>96</v>
      </c>
      <c r="H90" s="121">
        <v>5.3845828653675302E-6</v>
      </c>
      <c r="I90" s="98" t="s">
        <v>145</v>
      </c>
      <c r="J90" s="11"/>
    </row>
    <row r="91" spans="1:10" x14ac:dyDescent="0.25">
      <c r="A91" s="11"/>
      <c r="B91" s="98">
        <v>2024</v>
      </c>
      <c r="C91" s="98" t="s">
        <v>8</v>
      </c>
      <c r="D91" s="98" t="s">
        <v>20</v>
      </c>
      <c r="E91" s="98" t="s">
        <v>46</v>
      </c>
      <c r="F91" s="98" t="s">
        <v>17</v>
      </c>
      <c r="G91" s="98" t="s">
        <v>96</v>
      </c>
      <c r="H91" s="121">
        <v>5.3845828653675302E-6</v>
      </c>
      <c r="I91" s="98" t="s">
        <v>134</v>
      </c>
      <c r="J91" s="11"/>
    </row>
    <row r="92" spans="1:10" hidden="1" x14ac:dyDescent="0.25">
      <c r="A92" s="11"/>
      <c r="B92" s="98">
        <v>2024</v>
      </c>
      <c r="C92" s="98" t="s">
        <v>8</v>
      </c>
      <c r="D92" s="98" t="s">
        <v>20</v>
      </c>
      <c r="E92" s="98" t="s">
        <v>46</v>
      </c>
      <c r="F92" s="98" t="s">
        <v>17</v>
      </c>
      <c r="G92" s="98" t="s">
        <v>97</v>
      </c>
      <c r="H92" s="121">
        <v>0.11460653862305557</v>
      </c>
      <c r="I92" s="98" t="s">
        <v>146</v>
      </c>
      <c r="J92" s="11"/>
    </row>
    <row r="93" spans="1:10" hidden="1" x14ac:dyDescent="0.25">
      <c r="A93" s="11"/>
      <c r="B93" s="98">
        <v>2024</v>
      </c>
      <c r="C93" s="98" t="s">
        <v>8</v>
      </c>
      <c r="D93" s="98" t="s">
        <v>20</v>
      </c>
      <c r="E93" s="98" t="s">
        <v>46</v>
      </c>
      <c r="F93" s="98" t="s">
        <v>17</v>
      </c>
      <c r="G93" s="98" t="s">
        <v>97</v>
      </c>
      <c r="H93" s="121">
        <v>0.11190024727492186</v>
      </c>
      <c r="I93" s="98" t="s">
        <v>145</v>
      </c>
      <c r="J93" s="11"/>
    </row>
    <row r="94" spans="1:10" x14ac:dyDescent="0.25">
      <c r="A94" s="11"/>
      <c r="B94" s="98">
        <v>2024</v>
      </c>
      <c r="C94" s="98" t="s">
        <v>8</v>
      </c>
      <c r="D94" s="98" t="s">
        <v>20</v>
      </c>
      <c r="E94" s="98" t="s">
        <v>46</v>
      </c>
      <c r="F94" s="98" t="s">
        <v>17</v>
      </c>
      <c r="G94" s="98" t="s">
        <v>97</v>
      </c>
      <c r="H94" s="121">
        <v>0.11190024727492186</v>
      </c>
      <c r="I94" s="98" t="s">
        <v>134</v>
      </c>
      <c r="J94" s="11"/>
    </row>
    <row r="95" spans="1:10" hidden="1" x14ac:dyDescent="0.25">
      <c r="A95" s="11"/>
      <c r="B95" s="98">
        <v>2024</v>
      </c>
      <c r="C95" s="98" t="s">
        <v>8</v>
      </c>
      <c r="D95" s="98" t="s">
        <v>20</v>
      </c>
      <c r="E95" s="98" t="s">
        <v>46</v>
      </c>
      <c r="F95" s="98" t="s">
        <v>17</v>
      </c>
      <c r="G95" s="98" t="s">
        <v>98</v>
      </c>
      <c r="H95" s="121">
        <v>7.6784151660140977E-4</v>
      </c>
      <c r="I95" s="98" t="s">
        <v>146</v>
      </c>
      <c r="J95" s="11"/>
    </row>
    <row r="96" spans="1:10" hidden="1" x14ac:dyDescent="0.25">
      <c r="A96" s="11"/>
      <c r="B96" s="98">
        <v>2024</v>
      </c>
      <c r="C96" s="98" t="s">
        <v>8</v>
      </c>
      <c r="D96" s="98" t="s">
        <v>20</v>
      </c>
      <c r="E96" s="98" t="s">
        <v>46</v>
      </c>
      <c r="F96" s="98" t="s">
        <v>17</v>
      </c>
      <c r="G96" s="98" t="s">
        <v>98</v>
      </c>
      <c r="H96" s="121">
        <v>7.6784151660140977E-4</v>
      </c>
      <c r="I96" s="98" t="s">
        <v>145</v>
      </c>
      <c r="J96" s="11"/>
    </row>
    <row r="97" spans="1:10" x14ac:dyDescent="0.25">
      <c r="A97" s="11"/>
      <c r="B97" s="98">
        <v>2024</v>
      </c>
      <c r="C97" s="98" t="s">
        <v>8</v>
      </c>
      <c r="D97" s="98" t="s">
        <v>20</v>
      </c>
      <c r="E97" s="98" t="s">
        <v>46</v>
      </c>
      <c r="F97" s="98" t="s">
        <v>17</v>
      </c>
      <c r="G97" s="98" t="s">
        <v>98</v>
      </c>
      <c r="H97" s="121">
        <v>7.6784151660140977E-4</v>
      </c>
      <c r="I97" s="98" t="s">
        <v>134</v>
      </c>
      <c r="J97" s="11"/>
    </row>
    <row r="98" spans="1:10" hidden="1" x14ac:dyDescent="0.25">
      <c r="A98" s="11"/>
      <c r="B98" s="98">
        <v>2024</v>
      </c>
      <c r="C98" s="98" t="s">
        <v>8</v>
      </c>
      <c r="D98" s="98" t="s">
        <v>20</v>
      </c>
      <c r="E98" s="98" t="s">
        <v>46</v>
      </c>
      <c r="F98" s="98" t="s">
        <v>17</v>
      </c>
      <c r="G98" s="98" t="s">
        <v>99</v>
      </c>
      <c r="H98" s="121">
        <v>2.1538331461470121E-5</v>
      </c>
      <c r="I98" s="98" t="s">
        <v>146</v>
      </c>
      <c r="J98" s="11"/>
    </row>
    <row r="99" spans="1:10" hidden="1" x14ac:dyDescent="0.25">
      <c r="A99" s="11"/>
      <c r="B99" s="98">
        <v>2024</v>
      </c>
      <c r="C99" s="98" t="s">
        <v>8</v>
      </c>
      <c r="D99" s="98" t="s">
        <v>20</v>
      </c>
      <c r="E99" s="98" t="s">
        <v>46</v>
      </c>
      <c r="F99" s="98" t="s">
        <v>17</v>
      </c>
      <c r="G99" s="98" t="s">
        <v>99</v>
      </c>
      <c r="H99" s="121">
        <v>2.1538331461470121E-5</v>
      </c>
      <c r="I99" s="98" t="s">
        <v>145</v>
      </c>
      <c r="J99" s="11"/>
    </row>
    <row r="100" spans="1:10" x14ac:dyDescent="0.25">
      <c r="A100" s="11"/>
      <c r="B100" s="98">
        <v>2024</v>
      </c>
      <c r="C100" s="98" t="s">
        <v>8</v>
      </c>
      <c r="D100" s="98" t="s">
        <v>20</v>
      </c>
      <c r="E100" s="98" t="s">
        <v>46</v>
      </c>
      <c r="F100" s="98" t="s">
        <v>17</v>
      </c>
      <c r="G100" s="98" t="s">
        <v>99</v>
      </c>
      <c r="H100" s="121">
        <v>2.1538331461470121E-5</v>
      </c>
      <c r="I100" s="98" t="s">
        <v>134</v>
      </c>
      <c r="J100" s="11"/>
    </row>
    <row r="101" spans="1:10" hidden="1" x14ac:dyDescent="0.25">
      <c r="A101" s="11"/>
      <c r="B101" s="98">
        <v>2024</v>
      </c>
      <c r="C101" s="98" t="s">
        <v>8</v>
      </c>
      <c r="D101" s="98" t="s">
        <v>20</v>
      </c>
      <c r="E101" s="98" t="s">
        <v>46</v>
      </c>
      <c r="F101" s="98" t="s">
        <v>18</v>
      </c>
      <c r="G101" s="98" t="s">
        <v>101</v>
      </c>
      <c r="H101" s="121">
        <v>1.4996806352483991</v>
      </c>
      <c r="I101" s="98" t="s">
        <v>146</v>
      </c>
      <c r="J101" s="11"/>
    </row>
    <row r="102" spans="1:10" hidden="1" x14ac:dyDescent="0.25">
      <c r="A102" s="11"/>
      <c r="B102" s="98">
        <v>2024</v>
      </c>
      <c r="C102" s="98" t="s">
        <v>8</v>
      </c>
      <c r="D102" s="98" t="s">
        <v>20</v>
      </c>
      <c r="E102" s="98" t="s">
        <v>46</v>
      </c>
      <c r="F102" s="98" t="s">
        <v>18</v>
      </c>
      <c r="G102" s="98" t="s">
        <v>101</v>
      </c>
      <c r="H102" s="121">
        <v>0.74984031762419956</v>
      </c>
      <c r="I102" s="98" t="s">
        <v>145</v>
      </c>
      <c r="J102" s="11"/>
    </row>
    <row r="103" spans="1:10" x14ac:dyDescent="0.25">
      <c r="A103" s="11"/>
      <c r="B103" s="98">
        <v>2024</v>
      </c>
      <c r="C103" s="98" t="s">
        <v>8</v>
      </c>
      <c r="D103" s="98" t="s">
        <v>20</v>
      </c>
      <c r="E103" s="98" t="s">
        <v>46</v>
      </c>
      <c r="F103" s="98" t="s">
        <v>18</v>
      </c>
      <c r="G103" s="98" t="s">
        <v>101</v>
      </c>
      <c r="H103" s="121">
        <v>0.74984031762419956</v>
      </c>
      <c r="I103" s="98" t="s">
        <v>134</v>
      </c>
      <c r="J103" s="11"/>
    </row>
    <row r="104" spans="1:10" hidden="1" x14ac:dyDescent="0.25">
      <c r="A104" s="11"/>
      <c r="B104" s="98">
        <v>2024</v>
      </c>
      <c r="C104" s="98" t="s">
        <v>8</v>
      </c>
      <c r="D104" s="98" t="s">
        <v>20</v>
      </c>
      <c r="E104" s="98" t="s">
        <v>46</v>
      </c>
      <c r="F104" s="98" t="s">
        <v>18</v>
      </c>
      <c r="G104" s="98" t="s">
        <v>102</v>
      </c>
      <c r="H104" s="121">
        <v>0.23231352005998979</v>
      </c>
      <c r="I104" s="98" t="s">
        <v>146</v>
      </c>
      <c r="J104" s="11"/>
    </row>
    <row r="105" spans="1:10" hidden="1" x14ac:dyDescent="0.25">
      <c r="A105" s="11"/>
      <c r="B105" s="98">
        <v>2024</v>
      </c>
      <c r="C105" s="98" t="s">
        <v>8</v>
      </c>
      <c r="D105" s="98" t="s">
        <v>20</v>
      </c>
      <c r="E105" s="98" t="s">
        <v>46</v>
      </c>
      <c r="F105" s="98" t="s">
        <v>18</v>
      </c>
      <c r="G105" s="98" t="s">
        <v>102</v>
      </c>
      <c r="H105" s="121">
        <v>0.11615676002999489</v>
      </c>
      <c r="I105" s="98" t="s">
        <v>145</v>
      </c>
      <c r="J105" s="11"/>
    </row>
    <row r="106" spans="1:10" x14ac:dyDescent="0.25">
      <c r="A106" s="11"/>
      <c r="B106" s="98">
        <v>2024</v>
      </c>
      <c r="C106" s="98" t="s">
        <v>8</v>
      </c>
      <c r="D106" s="98" t="s">
        <v>20</v>
      </c>
      <c r="E106" s="98" t="s">
        <v>46</v>
      </c>
      <c r="F106" s="98" t="s">
        <v>18</v>
      </c>
      <c r="G106" s="98" t="s">
        <v>102</v>
      </c>
      <c r="H106" s="121">
        <v>0.11615676002999489</v>
      </c>
      <c r="I106" s="98" t="s">
        <v>134</v>
      </c>
      <c r="J106" s="11"/>
    </row>
    <row r="107" spans="1:10" hidden="1" x14ac:dyDescent="0.25">
      <c r="A107" s="11"/>
      <c r="B107" s="98">
        <v>2024</v>
      </c>
      <c r="C107" s="98" t="s">
        <v>8</v>
      </c>
      <c r="D107" s="98" t="s">
        <v>20</v>
      </c>
      <c r="E107" s="98" t="s">
        <v>46</v>
      </c>
      <c r="F107" s="98" t="s">
        <v>18</v>
      </c>
      <c r="G107" s="98" t="s">
        <v>103</v>
      </c>
      <c r="H107" s="121">
        <v>1.258967165918436</v>
      </c>
      <c r="I107" s="98" t="s">
        <v>146</v>
      </c>
      <c r="J107" s="11"/>
    </row>
    <row r="108" spans="1:10" hidden="1" x14ac:dyDescent="0.25">
      <c r="A108" s="11"/>
      <c r="B108" s="98">
        <v>2024</v>
      </c>
      <c r="C108" s="98" t="s">
        <v>8</v>
      </c>
      <c r="D108" s="98" t="s">
        <v>20</v>
      </c>
      <c r="E108" s="98" t="s">
        <v>46</v>
      </c>
      <c r="F108" s="98" t="s">
        <v>18</v>
      </c>
      <c r="G108" s="98" t="s">
        <v>103</v>
      </c>
      <c r="H108" s="121">
        <v>1.2335955499151108</v>
      </c>
      <c r="I108" s="98" t="s">
        <v>145</v>
      </c>
      <c r="J108" s="11"/>
    </row>
    <row r="109" spans="1:10" x14ac:dyDescent="0.25">
      <c r="A109" s="11"/>
      <c r="B109" s="98">
        <v>2024</v>
      </c>
      <c r="C109" s="98" t="s">
        <v>8</v>
      </c>
      <c r="D109" s="98" t="s">
        <v>20</v>
      </c>
      <c r="E109" s="98" t="s">
        <v>46</v>
      </c>
      <c r="F109" s="98" t="s">
        <v>18</v>
      </c>
      <c r="G109" s="98" t="s">
        <v>103</v>
      </c>
      <c r="H109" s="121">
        <v>1.2335955499151108</v>
      </c>
      <c r="I109" s="98" t="s">
        <v>134</v>
      </c>
      <c r="J109" s="11"/>
    </row>
    <row r="110" spans="1:10" hidden="1" x14ac:dyDescent="0.25">
      <c r="A110" s="11"/>
      <c r="B110" s="98">
        <v>2024</v>
      </c>
      <c r="C110" s="98" t="s">
        <v>8</v>
      </c>
      <c r="D110" s="98" t="s">
        <v>20</v>
      </c>
      <c r="E110" s="98" t="s">
        <v>46</v>
      </c>
      <c r="F110" s="98" t="s">
        <v>18</v>
      </c>
      <c r="G110" s="98" t="s">
        <v>104</v>
      </c>
      <c r="H110" s="121">
        <v>3.0595199841018304E-2</v>
      </c>
      <c r="I110" s="98" t="s">
        <v>146</v>
      </c>
      <c r="J110" s="11"/>
    </row>
    <row r="111" spans="1:10" hidden="1" x14ac:dyDescent="0.25">
      <c r="A111" s="11"/>
      <c r="B111" s="98">
        <v>2024</v>
      </c>
      <c r="C111" s="98" t="s">
        <v>8</v>
      </c>
      <c r="D111" s="98" t="s">
        <v>20</v>
      </c>
      <c r="E111" s="98" t="s">
        <v>46</v>
      </c>
      <c r="F111" s="98" t="s">
        <v>18</v>
      </c>
      <c r="G111" s="98" t="s">
        <v>104</v>
      </c>
      <c r="H111" s="121">
        <v>1.5297599920509152E-2</v>
      </c>
      <c r="I111" s="98" t="s">
        <v>145</v>
      </c>
      <c r="J111" s="11"/>
    </row>
    <row r="112" spans="1:10" x14ac:dyDescent="0.25">
      <c r="A112" s="11"/>
      <c r="B112" s="98">
        <v>2024</v>
      </c>
      <c r="C112" s="98" t="s">
        <v>8</v>
      </c>
      <c r="D112" s="98" t="s">
        <v>20</v>
      </c>
      <c r="E112" s="98" t="s">
        <v>46</v>
      </c>
      <c r="F112" s="98" t="s">
        <v>18</v>
      </c>
      <c r="G112" s="98" t="s">
        <v>104</v>
      </c>
      <c r="H112" s="121">
        <v>1.5297599920509152E-2</v>
      </c>
      <c r="I112" s="98" t="s">
        <v>134</v>
      </c>
      <c r="J112" s="11"/>
    </row>
    <row r="113" spans="1:10" hidden="1" x14ac:dyDescent="0.25">
      <c r="A113" s="11"/>
      <c r="B113" s="98">
        <v>2024</v>
      </c>
      <c r="C113" s="98" t="s">
        <v>8</v>
      </c>
      <c r="D113" s="98" t="s">
        <v>20</v>
      </c>
      <c r="E113" s="98" t="s">
        <v>46</v>
      </c>
      <c r="F113" s="98" t="s">
        <v>19</v>
      </c>
      <c r="G113" s="98" t="s">
        <v>106</v>
      </c>
      <c r="H113" s="121">
        <v>2.4368597445496061</v>
      </c>
      <c r="I113" s="98" t="s">
        <v>146</v>
      </c>
      <c r="J113" s="11"/>
    </row>
    <row r="114" spans="1:10" hidden="1" x14ac:dyDescent="0.25">
      <c r="A114" s="11"/>
      <c r="B114" s="98">
        <v>2024</v>
      </c>
      <c r="C114" s="98" t="s">
        <v>8</v>
      </c>
      <c r="D114" s="98" t="s">
        <v>20</v>
      </c>
      <c r="E114" s="98" t="s">
        <v>46</v>
      </c>
      <c r="F114" s="98" t="s">
        <v>19</v>
      </c>
      <c r="G114" s="98" t="s">
        <v>106</v>
      </c>
      <c r="H114" s="121">
        <v>2.4368597445496061</v>
      </c>
      <c r="I114" s="98" t="s">
        <v>145</v>
      </c>
      <c r="J114" s="11"/>
    </row>
    <row r="115" spans="1:10" x14ac:dyDescent="0.25">
      <c r="A115" s="11"/>
      <c r="B115" s="98">
        <v>2024</v>
      </c>
      <c r="C115" s="98" t="s">
        <v>8</v>
      </c>
      <c r="D115" s="98" t="s">
        <v>20</v>
      </c>
      <c r="E115" s="98" t="s">
        <v>46</v>
      </c>
      <c r="F115" s="98" t="s">
        <v>19</v>
      </c>
      <c r="G115" s="98" t="s">
        <v>106</v>
      </c>
      <c r="H115" s="121">
        <v>2.4368597445496061</v>
      </c>
      <c r="I115" s="98" t="s">
        <v>134</v>
      </c>
      <c r="J115" s="11"/>
    </row>
    <row r="116" spans="1:10" hidden="1" x14ac:dyDescent="0.25">
      <c r="A116" s="11"/>
      <c r="B116" s="98">
        <v>2024</v>
      </c>
      <c r="C116" s="98" t="s">
        <v>8</v>
      </c>
      <c r="D116" s="98" t="s">
        <v>20</v>
      </c>
      <c r="E116" s="98" t="s">
        <v>46</v>
      </c>
      <c r="F116" s="98" t="s">
        <v>19</v>
      </c>
      <c r="G116" s="98" t="s">
        <v>107</v>
      </c>
      <c r="H116" s="121">
        <v>5.0055276161439712</v>
      </c>
      <c r="I116" s="98" t="s">
        <v>146</v>
      </c>
      <c r="J116" s="11"/>
    </row>
    <row r="117" spans="1:10" hidden="1" x14ac:dyDescent="0.25">
      <c r="A117" s="11"/>
      <c r="B117" s="98">
        <v>2024</v>
      </c>
      <c r="C117" s="98" t="s">
        <v>8</v>
      </c>
      <c r="D117" s="98" t="s">
        <v>20</v>
      </c>
      <c r="E117" s="98" t="s">
        <v>46</v>
      </c>
      <c r="F117" s="98" t="s">
        <v>19</v>
      </c>
      <c r="G117" s="98" t="s">
        <v>107</v>
      </c>
      <c r="H117" s="121">
        <v>5.0055276161439712</v>
      </c>
      <c r="I117" s="98" t="s">
        <v>145</v>
      </c>
      <c r="J117" s="11"/>
    </row>
    <row r="118" spans="1:10" x14ac:dyDescent="0.25">
      <c r="A118" s="11"/>
      <c r="B118" s="98">
        <v>2024</v>
      </c>
      <c r="C118" s="98" t="s">
        <v>8</v>
      </c>
      <c r="D118" s="98" t="s">
        <v>20</v>
      </c>
      <c r="E118" s="98" t="s">
        <v>46</v>
      </c>
      <c r="F118" s="98" t="s">
        <v>19</v>
      </c>
      <c r="G118" s="98" t="s">
        <v>107</v>
      </c>
      <c r="H118" s="121">
        <v>5.0055276161439712</v>
      </c>
      <c r="I118" s="98" t="s">
        <v>134</v>
      </c>
      <c r="J118" s="11"/>
    </row>
    <row r="119" spans="1:10" hidden="1" x14ac:dyDescent="0.25">
      <c r="A119" s="11"/>
      <c r="B119" s="98">
        <v>2024</v>
      </c>
      <c r="C119" s="98" t="s">
        <v>8</v>
      </c>
      <c r="D119" s="98" t="s">
        <v>20</v>
      </c>
      <c r="E119" s="98" t="s">
        <v>46</v>
      </c>
      <c r="F119" s="98" t="s">
        <v>19</v>
      </c>
      <c r="G119" s="98" t="s">
        <v>108</v>
      </c>
      <c r="H119" s="121">
        <v>0.1474858785155628</v>
      </c>
      <c r="I119" s="98" t="s">
        <v>146</v>
      </c>
      <c r="J119" s="11"/>
    </row>
    <row r="120" spans="1:10" hidden="1" x14ac:dyDescent="0.25">
      <c r="A120" s="11"/>
      <c r="B120" s="98">
        <v>2024</v>
      </c>
      <c r="C120" s="98" t="s">
        <v>8</v>
      </c>
      <c r="D120" s="98" t="s">
        <v>20</v>
      </c>
      <c r="E120" s="98" t="s">
        <v>46</v>
      </c>
      <c r="F120" s="98" t="s">
        <v>19</v>
      </c>
      <c r="G120" s="98" t="s">
        <v>108</v>
      </c>
      <c r="H120" s="121">
        <v>0.1474858785155628</v>
      </c>
      <c r="I120" s="98" t="s">
        <v>145</v>
      </c>
      <c r="J120" s="11"/>
    </row>
    <row r="121" spans="1:10" x14ac:dyDescent="0.25">
      <c r="A121" s="11"/>
      <c r="B121" s="98">
        <v>2024</v>
      </c>
      <c r="C121" s="98" t="s">
        <v>8</v>
      </c>
      <c r="D121" s="98" t="s">
        <v>20</v>
      </c>
      <c r="E121" s="98" t="s">
        <v>46</v>
      </c>
      <c r="F121" s="98" t="s">
        <v>19</v>
      </c>
      <c r="G121" s="98" t="s">
        <v>108</v>
      </c>
      <c r="H121" s="121">
        <v>0.1474858785155628</v>
      </c>
      <c r="I121" s="98" t="s">
        <v>134</v>
      </c>
      <c r="J121" s="11"/>
    </row>
    <row r="122" spans="1:10" hidden="1" x14ac:dyDescent="0.25">
      <c r="A122" s="11"/>
      <c r="B122" s="98">
        <v>2024</v>
      </c>
      <c r="C122" s="98" t="s">
        <v>8</v>
      </c>
      <c r="D122" s="98" t="s">
        <v>20</v>
      </c>
      <c r="E122" s="98" t="s">
        <v>46</v>
      </c>
      <c r="F122" s="98" t="s">
        <v>19</v>
      </c>
      <c r="G122" s="98" t="s">
        <v>109</v>
      </c>
      <c r="H122" s="121">
        <v>7.6668921586822106E-2</v>
      </c>
      <c r="I122" s="98" t="s">
        <v>146</v>
      </c>
      <c r="J122" s="11"/>
    </row>
    <row r="123" spans="1:10" hidden="1" x14ac:dyDescent="0.25">
      <c r="A123" s="11"/>
      <c r="B123" s="98">
        <v>2024</v>
      </c>
      <c r="C123" s="98" t="s">
        <v>8</v>
      </c>
      <c r="D123" s="98" t="s">
        <v>20</v>
      </c>
      <c r="E123" s="98" t="s">
        <v>46</v>
      </c>
      <c r="F123" s="98" t="s">
        <v>19</v>
      </c>
      <c r="G123" s="98" t="s">
        <v>109</v>
      </c>
      <c r="H123" s="121">
        <v>7.6668921586822106E-2</v>
      </c>
      <c r="I123" s="98" t="s">
        <v>145</v>
      </c>
      <c r="J123" s="11"/>
    </row>
    <row r="124" spans="1:10" x14ac:dyDescent="0.25">
      <c r="A124" s="11"/>
      <c r="B124" s="98">
        <v>2024</v>
      </c>
      <c r="C124" s="98" t="s">
        <v>8</v>
      </c>
      <c r="D124" s="98" t="s">
        <v>20</v>
      </c>
      <c r="E124" s="98" t="s">
        <v>46</v>
      </c>
      <c r="F124" s="98" t="s">
        <v>19</v>
      </c>
      <c r="G124" s="98" t="s">
        <v>109</v>
      </c>
      <c r="H124" s="121">
        <v>7.6668921586822106E-2</v>
      </c>
      <c r="I124" s="98" t="s">
        <v>134</v>
      </c>
      <c r="J124" s="11"/>
    </row>
    <row r="125" spans="1:10" hidden="1" x14ac:dyDescent="0.25">
      <c r="A125" s="11"/>
      <c r="B125" s="98">
        <v>2024</v>
      </c>
      <c r="C125" s="98" t="s">
        <v>8</v>
      </c>
      <c r="D125" s="98" t="s">
        <v>9</v>
      </c>
      <c r="E125" s="98" t="s">
        <v>44</v>
      </c>
      <c r="F125" s="98" t="s">
        <v>229</v>
      </c>
      <c r="G125" s="98" t="s">
        <v>69</v>
      </c>
      <c r="H125" s="121">
        <v>1.2235749071270775E-3</v>
      </c>
      <c r="I125" s="98" t="s">
        <v>146</v>
      </c>
      <c r="J125" s="11"/>
    </row>
    <row r="126" spans="1:10" hidden="1" x14ac:dyDescent="0.25">
      <c r="A126" s="11"/>
      <c r="B126" s="98">
        <v>2024</v>
      </c>
      <c r="C126" s="98" t="s">
        <v>8</v>
      </c>
      <c r="D126" s="98" t="s">
        <v>9</v>
      </c>
      <c r="E126" s="98" t="s">
        <v>44</v>
      </c>
      <c r="F126" s="98" t="s">
        <v>229</v>
      </c>
      <c r="G126" s="98" t="s">
        <v>69</v>
      </c>
      <c r="H126" s="121">
        <v>1.2235749071270775E-3</v>
      </c>
      <c r="I126" s="98" t="s">
        <v>145</v>
      </c>
      <c r="J126" s="11"/>
    </row>
    <row r="127" spans="1:10" x14ac:dyDescent="0.25">
      <c r="A127" s="11"/>
      <c r="B127" s="98">
        <v>2024</v>
      </c>
      <c r="C127" s="98" t="s">
        <v>8</v>
      </c>
      <c r="D127" s="98" t="s">
        <v>9</v>
      </c>
      <c r="E127" s="98" t="s">
        <v>44</v>
      </c>
      <c r="F127" s="98" t="s">
        <v>229</v>
      </c>
      <c r="G127" s="98" t="s">
        <v>69</v>
      </c>
      <c r="H127" s="121">
        <v>3.6707247213812323E-3</v>
      </c>
      <c r="I127" s="98" t="s">
        <v>134</v>
      </c>
      <c r="J127" s="11"/>
    </row>
    <row r="128" spans="1:10" hidden="1" x14ac:dyDescent="0.25">
      <c r="A128" s="11"/>
      <c r="B128" s="98">
        <v>2024</v>
      </c>
      <c r="C128" s="98" t="s">
        <v>8</v>
      </c>
      <c r="D128" s="98" t="s">
        <v>9</v>
      </c>
      <c r="E128" s="98" t="s">
        <v>44</v>
      </c>
      <c r="F128" s="98" t="s">
        <v>229</v>
      </c>
      <c r="G128" s="98" t="s">
        <v>70</v>
      </c>
      <c r="H128" s="121">
        <v>0.12864101454584537</v>
      </c>
      <c r="I128" s="98" t="s">
        <v>146</v>
      </c>
      <c r="J128" s="11"/>
    </row>
    <row r="129" spans="1:10" hidden="1" x14ac:dyDescent="0.25">
      <c r="A129" s="11"/>
      <c r="B129" s="98">
        <v>2024</v>
      </c>
      <c r="C129" s="98" t="s">
        <v>8</v>
      </c>
      <c r="D129" s="98" t="s">
        <v>9</v>
      </c>
      <c r="E129" s="98" t="s">
        <v>44</v>
      </c>
      <c r="F129" s="98" t="s">
        <v>229</v>
      </c>
      <c r="G129" s="98" t="s">
        <v>70</v>
      </c>
      <c r="H129" s="121">
        <v>0.12864101454584537</v>
      </c>
      <c r="I129" s="98" t="s">
        <v>145</v>
      </c>
      <c r="J129" s="11"/>
    </row>
    <row r="130" spans="1:10" x14ac:dyDescent="0.25">
      <c r="A130" s="11"/>
      <c r="B130" s="98">
        <v>2024</v>
      </c>
      <c r="C130" s="98" t="s">
        <v>8</v>
      </c>
      <c r="D130" s="98" t="s">
        <v>9</v>
      </c>
      <c r="E130" s="98" t="s">
        <v>44</v>
      </c>
      <c r="F130" s="98" t="s">
        <v>229</v>
      </c>
      <c r="G130" s="98" t="s">
        <v>70</v>
      </c>
      <c r="H130" s="121">
        <v>0.3859230436375361</v>
      </c>
      <c r="I130" s="98" t="s">
        <v>134</v>
      </c>
      <c r="J130" s="11"/>
    </row>
    <row r="131" spans="1:10" hidden="1" x14ac:dyDescent="0.25">
      <c r="A131" s="11"/>
      <c r="B131" s="98">
        <v>2024</v>
      </c>
      <c r="C131" s="98" t="s">
        <v>8</v>
      </c>
      <c r="D131" s="98" t="s">
        <v>9</v>
      </c>
      <c r="E131" s="98" t="s">
        <v>44</v>
      </c>
      <c r="F131" s="98" t="s">
        <v>230</v>
      </c>
      <c r="G131" s="98" t="s">
        <v>71</v>
      </c>
      <c r="H131" s="121">
        <v>9.1798380886959102E-2</v>
      </c>
      <c r="I131" s="98" t="s">
        <v>146</v>
      </c>
      <c r="J131" s="11"/>
    </row>
    <row r="132" spans="1:10" hidden="1" x14ac:dyDescent="0.25">
      <c r="A132" s="11"/>
      <c r="B132" s="98">
        <v>2024</v>
      </c>
      <c r="C132" s="98" t="s">
        <v>8</v>
      </c>
      <c r="D132" s="98" t="s">
        <v>9</v>
      </c>
      <c r="E132" s="98" t="s">
        <v>44</v>
      </c>
      <c r="F132" s="98" t="s">
        <v>230</v>
      </c>
      <c r="G132" s="98" t="s">
        <v>71</v>
      </c>
      <c r="H132" s="121">
        <v>9.1798380886959102E-2</v>
      </c>
      <c r="I132" s="98" t="s">
        <v>145</v>
      </c>
      <c r="J132" s="11"/>
    </row>
    <row r="133" spans="1:10" x14ac:dyDescent="0.25">
      <c r="A133" s="11"/>
      <c r="B133" s="98">
        <v>2024</v>
      </c>
      <c r="C133" s="98" t="s">
        <v>8</v>
      </c>
      <c r="D133" s="98" t="s">
        <v>9</v>
      </c>
      <c r="E133" s="98" t="s">
        <v>44</v>
      </c>
      <c r="F133" s="98" t="s">
        <v>230</v>
      </c>
      <c r="G133" s="98" t="s">
        <v>71</v>
      </c>
      <c r="H133" s="121">
        <v>0.27539514266087728</v>
      </c>
      <c r="I133" s="98" t="s">
        <v>134</v>
      </c>
      <c r="J133" s="11"/>
    </row>
    <row r="134" spans="1:10" hidden="1" x14ac:dyDescent="0.25">
      <c r="A134" s="11"/>
      <c r="B134" s="98">
        <v>2024</v>
      </c>
      <c r="C134" s="98" t="s">
        <v>8</v>
      </c>
      <c r="D134" s="98" t="s">
        <v>9</v>
      </c>
      <c r="E134" s="98" t="s">
        <v>44</v>
      </c>
      <c r="F134" s="98" t="s">
        <v>14</v>
      </c>
      <c r="G134" s="98" t="s">
        <v>72</v>
      </c>
      <c r="H134" s="121">
        <v>3.4260734512240867E-3</v>
      </c>
      <c r="I134" s="98" t="s">
        <v>146</v>
      </c>
      <c r="J134" s="11"/>
    </row>
    <row r="135" spans="1:10" hidden="1" x14ac:dyDescent="0.25">
      <c r="A135" s="11"/>
      <c r="B135" s="98">
        <v>2024</v>
      </c>
      <c r="C135" s="98" t="s">
        <v>8</v>
      </c>
      <c r="D135" s="98" t="s">
        <v>9</v>
      </c>
      <c r="E135" s="98" t="s">
        <v>44</v>
      </c>
      <c r="F135" s="98" t="s">
        <v>14</v>
      </c>
      <c r="G135" s="98" t="s">
        <v>72</v>
      </c>
      <c r="H135" s="121">
        <v>3.4260734512240867E-3</v>
      </c>
      <c r="I135" s="98" t="s">
        <v>145</v>
      </c>
      <c r="J135" s="11"/>
    </row>
    <row r="136" spans="1:10" x14ac:dyDescent="0.25">
      <c r="A136" s="11"/>
      <c r="B136" s="98">
        <v>2024</v>
      </c>
      <c r="C136" s="98" t="s">
        <v>8</v>
      </c>
      <c r="D136" s="98" t="s">
        <v>9</v>
      </c>
      <c r="E136" s="98" t="s">
        <v>44</v>
      </c>
      <c r="F136" s="98" t="s">
        <v>14</v>
      </c>
      <c r="G136" s="98" t="s">
        <v>72</v>
      </c>
      <c r="H136" s="121">
        <v>1.0278220353672261E-2</v>
      </c>
      <c r="I136" s="98" t="s">
        <v>134</v>
      </c>
      <c r="J136" s="11"/>
    </row>
    <row r="137" spans="1:10" hidden="1" x14ac:dyDescent="0.25">
      <c r="A137" s="11"/>
      <c r="B137" s="98">
        <v>2024</v>
      </c>
      <c r="C137" s="98" t="s">
        <v>8</v>
      </c>
      <c r="D137" s="98" t="s">
        <v>9</v>
      </c>
      <c r="E137" s="98" t="s">
        <v>44</v>
      </c>
      <c r="F137" s="98" t="s">
        <v>14</v>
      </c>
      <c r="G137" s="98" t="s">
        <v>73</v>
      </c>
      <c r="H137" s="121">
        <v>3.7226812606554908E-2</v>
      </c>
      <c r="I137" s="98" t="s">
        <v>146</v>
      </c>
      <c r="J137" s="11"/>
    </row>
    <row r="138" spans="1:10" hidden="1" x14ac:dyDescent="0.25">
      <c r="A138" s="11"/>
      <c r="B138" s="98">
        <v>2024</v>
      </c>
      <c r="C138" s="98" t="s">
        <v>8</v>
      </c>
      <c r="D138" s="98" t="s">
        <v>9</v>
      </c>
      <c r="E138" s="98" t="s">
        <v>44</v>
      </c>
      <c r="F138" s="98" t="s">
        <v>14</v>
      </c>
      <c r="G138" s="98" t="s">
        <v>73</v>
      </c>
      <c r="H138" s="121">
        <v>3.7226812606554908E-2</v>
      </c>
      <c r="I138" s="98" t="s">
        <v>145</v>
      </c>
      <c r="J138" s="11"/>
    </row>
    <row r="139" spans="1:10" x14ac:dyDescent="0.25">
      <c r="A139" s="11"/>
      <c r="B139" s="98">
        <v>2024</v>
      </c>
      <c r="C139" s="98" t="s">
        <v>8</v>
      </c>
      <c r="D139" s="98" t="s">
        <v>9</v>
      </c>
      <c r="E139" s="98" t="s">
        <v>44</v>
      </c>
      <c r="F139" s="98" t="s">
        <v>14</v>
      </c>
      <c r="G139" s="98" t="s">
        <v>73</v>
      </c>
      <c r="H139" s="121">
        <v>0.11168043781966472</v>
      </c>
      <c r="I139" s="98" t="s">
        <v>134</v>
      </c>
      <c r="J139" s="11"/>
    </row>
    <row r="140" spans="1:10" hidden="1" x14ac:dyDescent="0.25">
      <c r="A140" s="11"/>
      <c r="B140" s="98">
        <v>2024</v>
      </c>
      <c r="C140" s="98" t="s">
        <v>8</v>
      </c>
      <c r="D140" s="98" t="s">
        <v>9</v>
      </c>
      <c r="E140" s="98" t="s">
        <v>44</v>
      </c>
      <c r="F140" s="98" t="s">
        <v>14</v>
      </c>
      <c r="G140" s="98" t="s">
        <v>74</v>
      </c>
      <c r="H140" s="121">
        <v>9.3840964147698186E-2</v>
      </c>
      <c r="I140" s="98" t="s">
        <v>146</v>
      </c>
      <c r="J140" s="11"/>
    </row>
    <row r="141" spans="1:10" hidden="1" x14ac:dyDescent="0.25">
      <c r="A141" s="11"/>
      <c r="B141" s="98">
        <v>2024</v>
      </c>
      <c r="C141" s="98" t="s">
        <v>8</v>
      </c>
      <c r="D141" s="98" t="s">
        <v>9</v>
      </c>
      <c r="E141" s="98" t="s">
        <v>44</v>
      </c>
      <c r="F141" s="98" t="s">
        <v>14</v>
      </c>
      <c r="G141" s="98" t="s">
        <v>74</v>
      </c>
      <c r="H141" s="121">
        <v>9.3840964147698186E-2</v>
      </c>
      <c r="I141" s="98" t="s">
        <v>145</v>
      </c>
      <c r="J141" s="11"/>
    </row>
    <row r="142" spans="1:10" x14ac:dyDescent="0.25">
      <c r="A142" s="11"/>
      <c r="B142" s="98">
        <v>2024</v>
      </c>
      <c r="C142" s="98" t="s">
        <v>8</v>
      </c>
      <c r="D142" s="98" t="s">
        <v>9</v>
      </c>
      <c r="E142" s="98" t="s">
        <v>44</v>
      </c>
      <c r="F142" s="98" t="s">
        <v>14</v>
      </c>
      <c r="G142" s="98" t="s">
        <v>74</v>
      </c>
      <c r="H142" s="121">
        <v>0.28152289244309453</v>
      </c>
      <c r="I142" s="98" t="s">
        <v>134</v>
      </c>
      <c r="J142" s="11"/>
    </row>
    <row r="143" spans="1:10" hidden="1" x14ac:dyDescent="0.25">
      <c r="A143" s="11"/>
      <c r="B143" s="98">
        <v>2024</v>
      </c>
      <c r="C143" s="98" t="s">
        <v>8</v>
      </c>
      <c r="D143" s="98" t="s">
        <v>9</v>
      </c>
      <c r="E143" s="98" t="s">
        <v>44</v>
      </c>
      <c r="F143" s="98" t="s">
        <v>231</v>
      </c>
      <c r="G143" s="98" t="s">
        <v>75</v>
      </c>
      <c r="H143" s="121">
        <v>2.1693686845965628E-4</v>
      </c>
      <c r="I143" s="98" t="s">
        <v>146</v>
      </c>
      <c r="J143" s="11"/>
    </row>
    <row r="144" spans="1:10" hidden="1" x14ac:dyDescent="0.25">
      <c r="A144" s="11"/>
      <c r="B144" s="98">
        <v>2024</v>
      </c>
      <c r="C144" s="98" t="s">
        <v>8</v>
      </c>
      <c r="D144" s="98" t="s">
        <v>9</v>
      </c>
      <c r="E144" s="98" t="s">
        <v>44</v>
      </c>
      <c r="F144" s="98" t="s">
        <v>231</v>
      </c>
      <c r="G144" s="98" t="s">
        <v>75</v>
      </c>
      <c r="H144" s="121">
        <v>2.1693686845965628E-4</v>
      </c>
      <c r="I144" s="98" t="s">
        <v>145</v>
      </c>
      <c r="J144" s="11"/>
    </row>
    <row r="145" spans="1:10" x14ac:dyDescent="0.25">
      <c r="A145" s="11"/>
      <c r="B145" s="98">
        <v>2024</v>
      </c>
      <c r="C145" s="98" t="s">
        <v>8</v>
      </c>
      <c r="D145" s="98" t="s">
        <v>9</v>
      </c>
      <c r="E145" s="98" t="s">
        <v>44</v>
      </c>
      <c r="F145" s="98" t="s">
        <v>231</v>
      </c>
      <c r="G145" s="98" t="s">
        <v>75</v>
      </c>
      <c r="H145" s="121">
        <v>6.5081060537896878E-4</v>
      </c>
      <c r="I145" s="98" t="s">
        <v>134</v>
      </c>
      <c r="J145" s="11"/>
    </row>
    <row r="146" spans="1:10" hidden="1" x14ac:dyDescent="0.25">
      <c r="A146" s="11"/>
      <c r="B146" s="98">
        <v>2024</v>
      </c>
      <c r="C146" s="98" t="s">
        <v>8</v>
      </c>
      <c r="D146" s="98" t="s">
        <v>9</v>
      </c>
      <c r="E146" s="98" t="s">
        <v>45</v>
      </c>
      <c r="F146" s="98" t="s">
        <v>11</v>
      </c>
      <c r="G146" s="98" t="s">
        <v>76</v>
      </c>
      <c r="H146" s="121">
        <v>0.14766934048373179</v>
      </c>
      <c r="I146" s="98" t="s">
        <v>146</v>
      </c>
      <c r="J146" s="11"/>
    </row>
    <row r="147" spans="1:10" hidden="1" x14ac:dyDescent="0.25">
      <c r="A147" s="11"/>
      <c r="B147" s="98">
        <v>2024</v>
      </c>
      <c r="C147" s="98" t="s">
        <v>8</v>
      </c>
      <c r="D147" s="98" t="s">
        <v>9</v>
      </c>
      <c r="E147" s="98" t="s">
        <v>45</v>
      </c>
      <c r="F147" s="98" t="s">
        <v>11</v>
      </c>
      <c r="G147" s="98" t="s">
        <v>76</v>
      </c>
      <c r="H147" s="121">
        <v>0.14766934048373179</v>
      </c>
      <c r="I147" s="98" t="s">
        <v>145</v>
      </c>
      <c r="J147" s="11"/>
    </row>
    <row r="148" spans="1:10" x14ac:dyDescent="0.25">
      <c r="A148" s="11"/>
      <c r="B148" s="98">
        <v>2024</v>
      </c>
      <c r="C148" s="98" t="s">
        <v>8</v>
      </c>
      <c r="D148" s="98" t="s">
        <v>9</v>
      </c>
      <c r="E148" s="98" t="s">
        <v>45</v>
      </c>
      <c r="F148" s="98" t="s">
        <v>11</v>
      </c>
      <c r="G148" s="98" t="s">
        <v>76</v>
      </c>
      <c r="H148" s="121">
        <v>0.14766934048373179</v>
      </c>
      <c r="I148" s="98" t="s">
        <v>134</v>
      </c>
      <c r="J148" s="11"/>
    </row>
    <row r="149" spans="1:10" hidden="1" x14ac:dyDescent="0.25">
      <c r="A149" s="11"/>
      <c r="B149" s="98">
        <v>2024</v>
      </c>
      <c r="C149" s="98" t="s">
        <v>8</v>
      </c>
      <c r="D149" s="98" t="s">
        <v>9</v>
      </c>
      <c r="E149" s="98" t="s">
        <v>45</v>
      </c>
      <c r="F149" s="98" t="s">
        <v>11</v>
      </c>
      <c r="G149" s="98" t="s">
        <v>77</v>
      </c>
      <c r="H149" s="121">
        <v>0.60986178048007522</v>
      </c>
      <c r="I149" s="98" t="s">
        <v>146</v>
      </c>
      <c r="J149" s="11"/>
    </row>
    <row r="150" spans="1:10" hidden="1" x14ac:dyDescent="0.25">
      <c r="A150" s="11"/>
      <c r="B150" s="98">
        <v>2024</v>
      </c>
      <c r="C150" s="98" t="s">
        <v>8</v>
      </c>
      <c r="D150" s="98" t="s">
        <v>9</v>
      </c>
      <c r="E150" s="98" t="s">
        <v>45</v>
      </c>
      <c r="F150" s="98" t="s">
        <v>11</v>
      </c>
      <c r="G150" s="98" t="s">
        <v>77</v>
      </c>
      <c r="H150" s="121">
        <v>0.60986178048007522</v>
      </c>
      <c r="I150" s="98" t="s">
        <v>145</v>
      </c>
      <c r="J150" s="11"/>
    </row>
    <row r="151" spans="1:10" x14ac:dyDescent="0.25">
      <c r="A151" s="11"/>
      <c r="B151" s="98">
        <v>2024</v>
      </c>
      <c r="C151" s="98" t="s">
        <v>8</v>
      </c>
      <c r="D151" s="98" t="s">
        <v>9</v>
      </c>
      <c r="E151" s="98" t="s">
        <v>45</v>
      </c>
      <c r="F151" s="98" t="s">
        <v>11</v>
      </c>
      <c r="G151" s="98" t="s">
        <v>77</v>
      </c>
      <c r="H151" s="121">
        <v>0.60986178048007522</v>
      </c>
      <c r="I151" s="98" t="s">
        <v>134</v>
      </c>
      <c r="J151" s="11"/>
    </row>
    <row r="152" spans="1:10" hidden="1" x14ac:dyDescent="0.25">
      <c r="A152" s="11"/>
      <c r="B152" s="98">
        <v>2024</v>
      </c>
      <c r="C152" s="98" t="s">
        <v>8</v>
      </c>
      <c r="D152" s="98" t="s">
        <v>9</v>
      </c>
      <c r="E152" s="98" t="s">
        <v>45</v>
      </c>
      <c r="F152" s="98" t="s">
        <v>11</v>
      </c>
      <c r="G152" s="98" t="s">
        <v>78</v>
      </c>
      <c r="H152" s="121">
        <v>1.6083909674784206E-3</v>
      </c>
      <c r="I152" s="98" t="s">
        <v>146</v>
      </c>
      <c r="J152" s="11"/>
    </row>
    <row r="153" spans="1:10" hidden="1" x14ac:dyDescent="0.25">
      <c r="A153" s="11"/>
      <c r="B153" s="98">
        <v>2024</v>
      </c>
      <c r="C153" s="98" t="s">
        <v>8</v>
      </c>
      <c r="D153" s="98" t="s">
        <v>9</v>
      </c>
      <c r="E153" s="98" t="s">
        <v>45</v>
      </c>
      <c r="F153" s="98" t="s">
        <v>11</v>
      </c>
      <c r="G153" s="98" t="s">
        <v>78</v>
      </c>
      <c r="H153" s="121">
        <v>1.6083909674784206E-3</v>
      </c>
      <c r="I153" s="98" t="s">
        <v>145</v>
      </c>
      <c r="J153" s="11"/>
    </row>
    <row r="154" spans="1:10" x14ac:dyDescent="0.25">
      <c r="A154" s="11"/>
      <c r="B154" s="98">
        <v>2024</v>
      </c>
      <c r="C154" s="98" t="s">
        <v>8</v>
      </c>
      <c r="D154" s="98" t="s">
        <v>9</v>
      </c>
      <c r="E154" s="98" t="s">
        <v>45</v>
      </c>
      <c r="F154" s="98" t="s">
        <v>11</v>
      </c>
      <c r="G154" s="98" t="s">
        <v>78</v>
      </c>
      <c r="H154" s="121">
        <v>1.6083909674784206E-3</v>
      </c>
      <c r="I154" s="98" t="s">
        <v>134</v>
      </c>
      <c r="J154" s="11"/>
    </row>
    <row r="155" spans="1:10" hidden="1" x14ac:dyDescent="0.25">
      <c r="A155" s="11"/>
      <c r="B155" s="98">
        <v>2024</v>
      </c>
      <c r="C155" s="98" t="s">
        <v>8</v>
      </c>
      <c r="D155" s="98" t="s">
        <v>9</v>
      </c>
      <c r="E155" s="98" t="s">
        <v>45</v>
      </c>
      <c r="F155" s="98" t="s">
        <v>11</v>
      </c>
      <c r="G155" s="98" t="s">
        <v>79</v>
      </c>
      <c r="H155" s="121">
        <v>0.24827198153293462</v>
      </c>
      <c r="I155" s="98" t="s">
        <v>146</v>
      </c>
      <c r="J155" s="11"/>
    </row>
    <row r="156" spans="1:10" hidden="1" x14ac:dyDescent="0.25">
      <c r="A156" s="11"/>
      <c r="B156" s="98">
        <v>2024</v>
      </c>
      <c r="C156" s="98" t="s">
        <v>8</v>
      </c>
      <c r="D156" s="98" t="s">
        <v>9</v>
      </c>
      <c r="E156" s="98" t="s">
        <v>45</v>
      </c>
      <c r="F156" s="98" t="s">
        <v>11</v>
      </c>
      <c r="G156" s="98" t="s">
        <v>79</v>
      </c>
      <c r="H156" s="121">
        <v>0.24827198153293462</v>
      </c>
      <c r="I156" s="98" t="s">
        <v>145</v>
      </c>
      <c r="J156" s="11"/>
    </row>
    <row r="157" spans="1:10" x14ac:dyDescent="0.25">
      <c r="A157" s="11"/>
      <c r="B157" s="98">
        <v>2024</v>
      </c>
      <c r="C157" s="98" t="s">
        <v>8</v>
      </c>
      <c r="D157" s="98" t="s">
        <v>9</v>
      </c>
      <c r="E157" s="98" t="s">
        <v>45</v>
      </c>
      <c r="F157" s="98" t="s">
        <v>11</v>
      </c>
      <c r="G157" s="98" t="s">
        <v>79</v>
      </c>
      <c r="H157" s="121">
        <v>0.24827198153293462</v>
      </c>
      <c r="I157" s="98" t="s">
        <v>134</v>
      </c>
      <c r="J157" s="11"/>
    </row>
    <row r="158" spans="1:10" hidden="1" x14ac:dyDescent="0.25">
      <c r="A158" s="11"/>
      <c r="B158" s="98">
        <v>2024</v>
      </c>
      <c r="C158" s="98" t="s">
        <v>8</v>
      </c>
      <c r="D158" s="98" t="s">
        <v>9</v>
      </c>
      <c r="E158" s="98" t="s">
        <v>45</v>
      </c>
      <c r="F158" s="98" t="s">
        <v>11</v>
      </c>
      <c r="G158" s="98" t="s">
        <v>80</v>
      </c>
      <c r="H158" s="121">
        <v>7.1855479693055543E-2</v>
      </c>
      <c r="I158" s="98" t="s">
        <v>146</v>
      </c>
      <c r="J158" s="11"/>
    </row>
    <row r="159" spans="1:10" hidden="1" x14ac:dyDescent="0.25">
      <c r="A159" s="11"/>
      <c r="B159" s="98">
        <v>2024</v>
      </c>
      <c r="C159" s="98" t="s">
        <v>8</v>
      </c>
      <c r="D159" s="98" t="s">
        <v>9</v>
      </c>
      <c r="E159" s="98" t="s">
        <v>45</v>
      </c>
      <c r="F159" s="98" t="s">
        <v>11</v>
      </c>
      <c r="G159" s="98" t="s">
        <v>80</v>
      </c>
      <c r="H159" s="121">
        <v>7.1855479693055543E-2</v>
      </c>
      <c r="I159" s="98" t="s">
        <v>145</v>
      </c>
      <c r="J159" s="11"/>
    </row>
    <row r="160" spans="1:10" x14ac:dyDescent="0.25">
      <c r="A160" s="11"/>
      <c r="B160" s="98">
        <v>2024</v>
      </c>
      <c r="C160" s="98" t="s">
        <v>8</v>
      </c>
      <c r="D160" s="98" t="s">
        <v>9</v>
      </c>
      <c r="E160" s="98" t="s">
        <v>45</v>
      </c>
      <c r="F160" s="98" t="s">
        <v>11</v>
      </c>
      <c r="G160" s="98" t="s">
        <v>80</v>
      </c>
      <c r="H160" s="121">
        <v>7.1855479693055543E-2</v>
      </c>
      <c r="I160" s="98" t="s">
        <v>134</v>
      </c>
      <c r="J160" s="11"/>
    </row>
    <row r="161" spans="1:10" hidden="1" x14ac:dyDescent="0.25">
      <c r="A161" s="11"/>
      <c r="B161" s="98">
        <v>2024</v>
      </c>
      <c r="C161" s="98" t="s">
        <v>8</v>
      </c>
      <c r="D161" s="98" t="s">
        <v>9</v>
      </c>
      <c r="E161" s="98" t="s">
        <v>45</v>
      </c>
      <c r="F161" s="98" t="s">
        <v>11</v>
      </c>
      <c r="G161" s="98" t="s">
        <v>81</v>
      </c>
      <c r="H161" s="121">
        <v>9.1846164338161666E-3</v>
      </c>
      <c r="I161" s="98" t="s">
        <v>146</v>
      </c>
      <c r="J161" s="11"/>
    </row>
    <row r="162" spans="1:10" hidden="1" x14ac:dyDescent="0.25">
      <c r="A162" s="11"/>
      <c r="B162" s="98">
        <v>2024</v>
      </c>
      <c r="C162" s="98" t="s">
        <v>8</v>
      </c>
      <c r="D162" s="98" t="s">
        <v>9</v>
      </c>
      <c r="E162" s="98" t="s">
        <v>45</v>
      </c>
      <c r="F162" s="98" t="s">
        <v>11</v>
      </c>
      <c r="G162" s="98" t="s">
        <v>81</v>
      </c>
      <c r="H162" s="121">
        <v>9.1846164338161666E-3</v>
      </c>
      <c r="I162" s="98" t="s">
        <v>145</v>
      </c>
      <c r="J162" s="11"/>
    </row>
    <row r="163" spans="1:10" x14ac:dyDescent="0.25">
      <c r="A163" s="11"/>
      <c r="B163" s="98">
        <v>2024</v>
      </c>
      <c r="C163" s="98" t="s">
        <v>8</v>
      </c>
      <c r="D163" s="98" t="s">
        <v>9</v>
      </c>
      <c r="E163" s="98" t="s">
        <v>45</v>
      </c>
      <c r="F163" s="98" t="s">
        <v>11</v>
      </c>
      <c r="G163" s="98" t="s">
        <v>81</v>
      </c>
      <c r="H163" s="121">
        <v>9.1846164338161666E-3</v>
      </c>
      <c r="I163" s="98" t="s">
        <v>134</v>
      </c>
      <c r="J163" s="11"/>
    </row>
    <row r="164" spans="1:10" hidden="1" x14ac:dyDescent="0.25">
      <c r="A164" s="11"/>
      <c r="B164" s="98">
        <v>2024</v>
      </c>
      <c r="C164" s="98" t="s">
        <v>8</v>
      </c>
      <c r="D164" s="98" t="s">
        <v>9</v>
      </c>
      <c r="E164" s="98" t="s">
        <v>45</v>
      </c>
      <c r="F164" s="98" t="s">
        <v>232</v>
      </c>
      <c r="G164" s="98" t="s">
        <v>82</v>
      </c>
      <c r="H164" s="121">
        <v>0.46764931012367666</v>
      </c>
      <c r="I164" s="98" t="s">
        <v>146</v>
      </c>
      <c r="J164" s="11"/>
    </row>
    <row r="165" spans="1:10" hidden="1" x14ac:dyDescent="0.25">
      <c r="A165" s="11"/>
      <c r="B165" s="98">
        <v>2024</v>
      </c>
      <c r="C165" s="98" t="s">
        <v>8</v>
      </c>
      <c r="D165" s="98" t="s">
        <v>9</v>
      </c>
      <c r="E165" s="98" t="s">
        <v>45</v>
      </c>
      <c r="F165" s="98" t="s">
        <v>232</v>
      </c>
      <c r="G165" s="98" t="s">
        <v>82</v>
      </c>
      <c r="H165" s="121">
        <v>0.46764931012367666</v>
      </c>
      <c r="I165" s="98" t="s">
        <v>145</v>
      </c>
      <c r="J165" s="11"/>
    </row>
    <row r="166" spans="1:10" x14ac:dyDescent="0.25">
      <c r="A166" s="11"/>
      <c r="B166" s="98">
        <v>2024</v>
      </c>
      <c r="C166" s="98" t="s">
        <v>8</v>
      </c>
      <c r="D166" s="98" t="s">
        <v>9</v>
      </c>
      <c r="E166" s="98" t="s">
        <v>45</v>
      </c>
      <c r="F166" s="98" t="s">
        <v>232</v>
      </c>
      <c r="G166" s="98" t="s">
        <v>82</v>
      </c>
      <c r="H166" s="121">
        <v>0.46764931012367666</v>
      </c>
      <c r="I166" s="98" t="s">
        <v>134</v>
      </c>
      <c r="J166" s="11"/>
    </row>
    <row r="167" spans="1:10" hidden="1" x14ac:dyDescent="0.25">
      <c r="A167" s="11"/>
      <c r="B167" s="98">
        <v>2024</v>
      </c>
      <c r="C167" s="98" t="s">
        <v>8</v>
      </c>
      <c r="D167" s="98" t="s">
        <v>9</v>
      </c>
      <c r="E167" s="98" t="s">
        <v>45</v>
      </c>
      <c r="F167" s="98" t="s">
        <v>232</v>
      </c>
      <c r="G167" s="98" t="s">
        <v>83</v>
      </c>
      <c r="H167" s="121">
        <v>6.0500220349277413E-2</v>
      </c>
      <c r="I167" s="98" t="s">
        <v>146</v>
      </c>
      <c r="J167" s="11"/>
    </row>
    <row r="168" spans="1:10" hidden="1" x14ac:dyDescent="0.25">
      <c r="A168" s="11"/>
      <c r="B168" s="98">
        <v>2024</v>
      </c>
      <c r="C168" s="98" t="s">
        <v>8</v>
      </c>
      <c r="D168" s="98" t="s">
        <v>9</v>
      </c>
      <c r="E168" s="98" t="s">
        <v>45</v>
      </c>
      <c r="F168" s="98" t="s">
        <v>232</v>
      </c>
      <c r="G168" s="98" t="s">
        <v>83</v>
      </c>
      <c r="H168" s="121">
        <v>6.0500220349277413E-2</v>
      </c>
      <c r="I168" s="98" t="s">
        <v>145</v>
      </c>
      <c r="J168" s="11"/>
    </row>
    <row r="169" spans="1:10" x14ac:dyDescent="0.25">
      <c r="A169" s="11"/>
      <c r="B169" s="98">
        <v>2024</v>
      </c>
      <c r="C169" s="98" t="s">
        <v>8</v>
      </c>
      <c r="D169" s="98" t="s">
        <v>9</v>
      </c>
      <c r="E169" s="98" t="s">
        <v>45</v>
      </c>
      <c r="F169" s="98" t="s">
        <v>232</v>
      </c>
      <c r="G169" s="98" t="s">
        <v>83</v>
      </c>
      <c r="H169" s="121">
        <v>6.0500220349277413E-2</v>
      </c>
      <c r="I169" s="98" t="s">
        <v>134</v>
      </c>
      <c r="J169" s="11"/>
    </row>
    <row r="170" spans="1:10" hidden="1" x14ac:dyDescent="0.25">
      <c r="A170" s="11"/>
      <c r="B170" s="98">
        <v>2024</v>
      </c>
      <c r="C170" s="98" t="s">
        <v>8</v>
      </c>
      <c r="D170" s="98" t="s">
        <v>9</v>
      </c>
      <c r="E170" s="98" t="s">
        <v>45</v>
      </c>
      <c r="F170" s="98" t="s">
        <v>232</v>
      </c>
      <c r="G170" s="98" t="s">
        <v>84</v>
      </c>
      <c r="H170" s="121">
        <v>0.24662377102278737</v>
      </c>
      <c r="I170" s="98" t="s">
        <v>146</v>
      </c>
      <c r="J170" s="11"/>
    </row>
    <row r="171" spans="1:10" hidden="1" x14ac:dyDescent="0.25">
      <c r="A171" s="11"/>
      <c r="B171" s="98">
        <v>2024</v>
      </c>
      <c r="C171" s="98" t="s">
        <v>8</v>
      </c>
      <c r="D171" s="98" t="s">
        <v>9</v>
      </c>
      <c r="E171" s="98" t="s">
        <v>45</v>
      </c>
      <c r="F171" s="98" t="s">
        <v>232</v>
      </c>
      <c r="G171" s="98" t="s">
        <v>84</v>
      </c>
      <c r="H171" s="121">
        <v>0.24662377102278737</v>
      </c>
      <c r="I171" s="98" t="s">
        <v>145</v>
      </c>
      <c r="J171" s="11"/>
    </row>
    <row r="172" spans="1:10" x14ac:dyDescent="0.25">
      <c r="A172" s="11"/>
      <c r="B172" s="98">
        <v>2024</v>
      </c>
      <c r="C172" s="98" t="s">
        <v>8</v>
      </c>
      <c r="D172" s="98" t="s">
        <v>9</v>
      </c>
      <c r="E172" s="98" t="s">
        <v>45</v>
      </c>
      <c r="F172" s="98" t="s">
        <v>232</v>
      </c>
      <c r="G172" s="98" t="s">
        <v>84</v>
      </c>
      <c r="H172" s="121">
        <v>0.24662377102278737</v>
      </c>
      <c r="I172" s="98" t="s">
        <v>134</v>
      </c>
      <c r="J172" s="11"/>
    </row>
    <row r="173" spans="1:10" hidden="1" x14ac:dyDescent="0.25">
      <c r="A173" s="11"/>
      <c r="B173" s="98">
        <v>2024</v>
      </c>
      <c r="C173" s="98" t="s">
        <v>8</v>
      </c>
      <c r="D173" s="98" t="s">
        <v>9</v>
      </c>
      <c r="E173" s="98" t="s">
        <v>45</v>
      </c>
      <c r="F173" s="98" t="s">
        <v>13</v>
      </c>
      <c r="G173" s="98" t="s">
        <v>85</v>
      </c>
      <c r="H173" s="121">
        <v>1.0436542855323434E-2</v>
      </c>
      <c r="I173" s="98" t="s">
        <v>146</v>
      </c>
      <c r="J173" s="11"/>
    </row>
    <row r="174" spans="1:10" hidden="1" x14ac:dyDescent="0.25">
      <c r="A174" s="11"/>
      <c r="B174" s="98">
        <v>2024</v>
      </c>
      <c r="C174" s="98" t="s">
        <v>8</v>
      </c>
      <c r="D174" s="98" t="s">
        <v>9</v>
      </c>
      <c r="E174" s="98" t="s">
        <v>45</v>
      </c>
      <c r="F174" s="98" t="s">
        <v>13</v>
      </c>
      <c r="G174" s="98" t="s">
        <v>85</v>
      </c>
      <c r="H174" s="121">
        <v>1.0436542855323434E-2</v>
      </c>
      <c r="I174" s="98" t="s">
        <v>145</v>
      </c>
      <c r="J174" s="11"/>
    </row>
    <row r="175" spans="1:10" x14ac:dyDescent="0.25">
      <c r="A175" s="11"/>
      <c r="B175" s="98">
        <v>2024</v>
      </c>
      <c r="C175" s="98" t="s">
        <v>8</v>
      </c>
      <c r="D175" s="98" t="s">
        <v>9</v>
      </c>
      <c r="E175" s="98" t="s">
        <v>45</v>
      </c>
      <c r="F175" s="98" t="s">
        <v>13</v>
      </c>
      <c r="G175" s="98" t="s">
        <v>85</v>
      </c>
      <c r="H175" s="121">
        <v>1.0436542855323434E-2</v>
      </c>
      <c r="I175" s="98" t="s">
        <v>134</v>
      </c>
      <c r="J175" s="11"/>
    </row>
    <row r="176" spans="1:10" hidden="1" x14ac:dyDescent="0.25">
      <c r="A176" s="11"/>
      <c r="B176" s="98">
        <v>2024</v>
      </c>
      <c r="C176" s="98" t="s">
        <v>8</v>
      </c>
      <c r="D176" s="98" t="s">
        <v>9</v>
      </c>
      <c r="E176" s="98" t="s">
        <v>45</v>
      </c>
      <c r="F176" s="98" t="s">
        <v>13</v>
      </c>
      <c r="G176" s="98" t="s">
        <v>86</v>
      </c>
      <c r="H176" s="121">
        <v>8.3621039604493057E-4</v>
      </c>
      <c r="I176" s="98" t="s">
        <v>146</v>
      </c>
      <c r="J176" s="11"/>
    </row>
    <row r="177" spans="1:10" hidden="1" x14ac:dyDescent="0.25">
      <c r="A177" s="11"/>
      <c r="B177" s="98">
        <v>2024</v>
      </c>
      <c r="C177" s="98" t="s">
        <v>8</v>
      </c>
      <c r="D177" s="98" t="s">
        <v>9</v>
      </c>
      <c r="E177" s="98" t="s">
        <v>45</v>
      </c>
      <c r="F177" s="98" t="s">
        <v>13</v>
      </c>
      <c r="G177" s="98" t="s">
        <v>86</v>
      </c>
      <c r="H177" s="121">
        <v>8.3621039604493057E-4</v>
      </c>
      <c r="I177" s="98" t="s">
        <v>145</v>
      </c>
      <c r="J177" s="11"/>
    </row>
    <row r="178" spans="1:10" x14ac:dyDescent="0.25">
      <c r="A178" s="11"/>
      <c r="B178" s="98">
        <v>2024</v>
      </c>
      <c r="C178" s="98" t="s">
        <v>8</v>
      </c>
      <c r="D178" s="98" t="s">
        <v>9</v>
      </c>
      <c r="E178" s="98" t="s">
        <v>45</v>
      </c>
      <c r="F178" s="98" t="s">
        <v>13</v>
      </c>
      <c r="G178" s="98" t="s">
        <v>86</v>
      </c>
      <c r="H178" s="121">
        <v>8.3621039604493057E-4</v>
      </c>
      <c r="I178" s="98" t="s">
        <v>134</v>
      </c>
      <c r="J178" s="11"/>
    </row>
    <row r="179" spans="1:10" hidden="1" x14ac:dyDescent="0.25">
      <c r="A179" s="11"/>
      <c r="B179" s="98">
        <v>2024</v>
      </c>
      <c r="C179" s="98" t="s">
        <v>8</v>
      </c>
      <c r="D179" s="98" t="s">
        <v>9</v>
      </c>
      <c r="E179" s="98" t="s">
        <v>45</v>
      </c>
      <c r="F179" s="98" t="s">
        <v>15</v>
      </c>
      <c r="G179" s="98" t="s">
        <v>87</v>
      </c>
      <c r="H179" s="121">
        <v>2.5088223219396018E-2</v>
      </c>
      <c r="I179" s="98" t="s">
        <v>146</v>
      </c>
      <c r="J179" s="11"/>
    </row>
    <row r="180" spans="1:10" hidden="1" x14ac:dyDescent="0.25">
      <c r="A180" s="11"/>
      <c r="B180" s="98">
        <v>2024</v>
      </c>
      <c r="C180" s="98" t="s">
        <v>8</v>
      </c>
      <c r="D180" s="98" t="s">
        <v>9</v>
      </c>
      <c r="E180" s="98" t="s">
        <v>45</v>
      </c>
      <c r="F180" s="98" t="s">
        <v>15</v>
      </c>
      <c r="G180" s="98" t="s">
        <v>87</v>
      </c>
      <c r="H180" s="121">
        <v>2.5088223219396018E-2</v>
      </c>
      <c r="I180" s="98" t="s">
        <v>145</v>
      </c>
      <c r="J180" s="11"/>
    </row>
    <row r="181" spans="1:10" x14ac:dyDescent="0.25">
      <c r="A181" s="11"/>
      <c r="B181" s="98">
        <v>2024</v>
      </c>
      <c r="C181" s="98" t="s">
        <v>8</v>
      </c>
      <c r="D181" s="98" t="s">
        <v>9</v>
      </c>
      <c r="E181" s="98" t="s">
        <v>45</v>
      </c>
      <c r="F181" s="98" t="s">
        <v>15</v>
      </c>
      <c r="G181" s="98" t="s">
        <v>87</v>
      </c>
      <c r="H181" s="121">
        <v>2.5088223219396018E-2</v>
      </c>
      <c r="I181" s="98" t="s">
        <v>134</v>
      </c>
      <c r="J181" s="11"/>
    </row>
    <row r="182" spans="1:10" hidden="1" x14ac:dyDescent="0.25">
      <c r="A182" s="11"/>
      <c r="B182" s="98">
        <v>2024</v>
      </c>
      <c r="C182" s="98" t="s">
        <v>8</v>
      </c>
      <c r="D182" s="98" t="s">
        <v>9</v>
      </c>
      <c r="E182" s="98" t="s">
        <v>45</v>
      </c>
      <c r="F182" s="98" t="s">
        <v>15</v>
      </c>
      <c r="G182" s="98" t="s">
        <v>116</v>
      </c>
      <c r="H182" s="121">
        <v>5.7340141443080952E-5</v>
      </c>
      <c r="I182" s="98" t="s">
        <v>146</v>
      </c>
      <c r="J182" s="11"/>
    </row>
    <row r="183" spans="1:10" hidden="1" x14ac:dyDescent="0.25">
      <c r="A183" s="11"/>
      <c r="B183" s="98">
        <v>2024</v>
      </c>
      <c r="C183" s="98" t="s">
        <v>8</v>
      </c>
      <c r="D183" s="98" t="s">
        <v>9</v>
      </c>
      <c r="E183" s="98" t="s">
        <v>45</v>
      </c>
      <c r="F183" s="98" t="s">
        <v>15</v>
      </c>
      <c r="G183" s="98" t="s">
        <v>116</v>
      </c>
      <c r="H183" s="121">
        <v>5.7340141443080952E-5</v>
      </c>
      <c r="I183" s="98" t="s">
        <v>145</v>
      </c>
      <c r="J183" s="11"/>
    </row>
    <row r="184" spans="1:10" x14ac:dyDescent="0.25">
      <c r="A184" s="11"/>
      <c r="B184" s="98">
        <v>2024</v>
      </c>
      <c r="C184" s="98" t="s">
        <v>8</v>
      </c>
      <c r="D184" s="98" t="s">
        <v>9</v>
      </c>
      <c r="E184" s="98" t="s">
        <v>45</v>
      </c>
      <c r="F184" s="98" t="s">
        <v>15</v>
      </c>
      <c r="G184" s="98" t="s">
        <v>116</v>
      </c>
      <c r="H184" s="121">
        <v>5.7340141443080952E-5</v>
      </c>
      <c r="I184" s="98" t="s">
        <v>134</v>
      </c>
      <c r="J184" s="11"/>
    </row>
    <row r="185" spans="1:10" hidden="1" x14ac:dyDescent="0.25">
      <c r="A185" s="11"/>
      <c r="B185" s="98">
        <v>2024</v>
      </c>
      <c r="C185" s="98" t="s">
        <v>8</v>
      </c>
      <c r="D185" s="98" t="s">
        <v>9</v>
      </c>
      <c r="E185" s="98" t="s">
        <v>45</v>
      </c>
      <c r="F185" s="98" t="s">
        <v>16</v>
      </c>
      <c r="G185" s="98" t="s">
        <v>88</v>
      </c>
      <c r="H185" s="121">
        <v>9.5566902405134914E-6</v>
      </c>
      <c r="I185" s="98" t="s">
        <v>146</v>
      </c>
      <c r="J185" s="11"/>
    </row>
    <row r="186" spans="1:10" hidden="1" x14ac:dyDescent="0.25">
      <c r="A186" s="11"/>
      <c r="B186" s="98">
        <v>2024</v>
      </c>
      <c r="C186" s="98" t="s">
        <v>8</v>
      </c>
      <c r="D186" s="98" t="s">
        <v>9</v>
      </c>
      <c r="E186" s="98" t="s">
        <v>45</v>
      </c>
      <c r="F186" s="98" t="s">
        <v>16</v>
      </c>
      <c r="G186" s="98" t="s">
        <v>88</v>
      </c>
      <c r="H186" s="121">
        <v>9.5566902405134914E-6</v>
      </c>
      <c r="I186" s="98" t="s">
        <v>145</v>
      </c>
      <c r="J186" s="11"/>
    </row>
    <row r="187" spans="1:10" x14ac:dyDescent="0.25">
      <c r="A187" s="11"/>
      <c r="B187" s="98">
        <v>2024</v>
      </c>
      <c r="C187" s="98" t="s">
        <v>8</v>
      </c>
      <c r="D187" s="98" t="s">
        <v>9</v>
      </c>
      <c r="E187" s="98" t="s">
        <v>45</v>
      </c>
      <c r="F187" s="98" t="s">
        <v>16</v>
      </c>
      <c r="G187" s="98" t="s">
        <v>88</v>
      </c>
      <c r="H187" s="121">
        <v>9.5566902405134914E-6</v>
      </c>
      <c r="I187" s="98" t="s">
        <v>134</v>
      </c>
      <c r="J187" s="11"/>
    </row>
    <row r="188" spans="1:10" hidden="1" x14ac:dyDescent="0.25">
      <c r="A188" s="11"/>
      <c r="B188" s="98">
        <v>2024</v>
      </c>
      <c r="C188" s="98" t="s">
        <v>8</v>
      </c>
      <c r="D188" s="98" t="s">
        <v>9</v>
      </c>
      <c r="E188" s="98" t="s">
        <v>45</v>
      </c>
      <c r="F188" s="98" t="s">
        <v>16</v>
      </c>
      <c r="G188" s="98" t="s">
        <v>89</v>
      </c>
      <c r="H188" s="121">
        <v>2.7395845356138678E-4</v>
      </c>
      <c r="I188" s="98" t="s">
        <v>146</v>
      </c>
      <c r="J188" s="11"/>
    </row>
    <row r="189" spans="1:10" hidden="1" x14ac:dyDescent="0.25">
      <c r="A189" s="11"/>
      <c r="B189" s="98">
        <v>2024</v>
      </c>
      <c r="C189" s="98" t="s">
        <v>8</v>
      </c>
      <c r="D189" s="98" t="s">
        <v>9</v>
      </c>
      <c r="E189" s="98" t="s">
        <v>45</v>
      </c>
      <c r="F189" s="98" t="s">
        <v>16</v>
      </c>
      <c r="G189" s="98" t="s">
        <v>89</v>
      </c>
      <c r="H189" s="121">
        <v>2.7395845356138678E-4</v>
      </c>
      <c r="I189" s="98" t="s">
        <v>145</v>
      </c>
      <c r="J189" s="11"/>
    </row>
    <row r="190" spans="1:10" x14ac:dyDescent="0.25">
      <c r="A190" s="11"/>
      <c r="B190" s="98">
        <v>2024</v>
      </c>
      <c r="C190" s="98" t="s">
        <v>8</v>
      </c>
      <c r="D190" s="98" t="s">
        <v>9</v>
      </c>
      <c r="E190" s="98" t="s">
        <v>45</v>
      </c>
      <c r="F190" s="98" t="s">
        <v>16</v>
      </c>
      <c r="G190" s="98" t="s">
        <v>89</v>
      </c>
      <c r="H190" s="121">
        <v>2.7395845356138678E-4</v>
      </c>
      <c r="I190" s="98" t="s">
        <v>134</v>
      </c>
      <c r="J190" s="11"/>
    </row>
    <row r="191" spans="1:10" hidden="1" x14ac:dyDescent="0.25">
      <c r="A191" s="11"/>
      <c r="B191" s="98">
        <v>2024</v>
      </c>
      <c r="C191" s="98" t="s">
        <v>8</v>
      </c>
      <c r="D191" s="98" t="s">
        <v>9</v>
      </c>
      <c r="E191" s="98" t="s">
        <v>45</v>
      </c>
      <c r="F191" s="98" t="s">
        <v>16</v>
      </c>
      <c r="G191" s="98" t="s">
        <v>90</v>
      </c>
      <c r="H191" s="121">
        <v>4.1539746912098644E-4</v>
      </c>
      <c r="I191" s="98" t="s">
        <v>146</v>
      </c>
      <c r="J191" s="11"/>
    </row>
    <row r="192" spans="1:10" hidden="1" x14ac:dyDescent="0.25">
      <c r="A192" s="11"/>
      <c r="B192" s="98">
        <v>2024</v>
      </c>
      <c r="C192" s="98" t="s">
        <v>8</v>
      </c>
      <c r="D192" s="98" t="s">
        <v>9</v>
      </c>
      <c r="E192" s="98" t="s">
        <v>45</v>
      </c>
      <c r="F192" s="98" t="s">
        <v>16</v>
      </c>
      <c r="G192" s="98" t="s">
        <v>90</v>
      </c>
      <c r="H192" s="121">
        <v>4.1539746912098644E-4</v>
      </c>
      <c r="I192" s="98" t="s">
        <v>145</v>
      </c>
      <c r="J192" s="11"/>
    </row>
    <row r="193" spans="1:10" x14ac:dyDescent="0.25">
      <c r="A193" s="11"/>
      <c r="B193" s="98">
        <v>2024</v>
      </c>
      <c r="C193" s="98" t="s">
        <v>8</v>
      </c>
      <c r="D193" s="98" t="s">
        <v>9</v>
      </c>
      <c r="E193" s="98" t="s">
        <v>45</v>
      </c>
      <c r="F193" s="98" t="s">
        <v>16</v>
      </c>
      <c r="G193" s="98" t="s">
        <v>90</v>
      </c>
      <c r="H193" s="121">
        <v>4.1539746912098644E-4</v>
      </c>
      <c r="I193" s="98" t="s">
        <v>134</v>
      </c>
      <c r="J193" s="11"/>
    </row>
    <row r="194" spans="1:10" hidden="1" x14ac:dyDescent="0.25">
      <c r="A194" s="11"/>
      <c r="B194" s="98">
        <v>2024</v>
      </c>
      <c r="C194" s="98" t="s">
        <v>8</v>
      </c>
      <c r="D194" s="98" t="s">
        <v>9</v>
      </c>
      <c r="E194" s="98" t="s">
        <v>45</v>
      </c>
      <c r="F194" s="98" t="s">
        <v>16</v>
      </c>
      <c r="G194" s="98" t="s">
        <v>91</v>
      </c>
      <c r="H194" s="121">
        <v>7.5864192692609604E-3</v>
      </c>
      <c r="I194" s="98" t="s">
        <v>146</v>
      </c>
      <c r="J194" s="11"/>
    </row>
    <row r="195" spans="1:10" hidden="1" x14ac:dyDescent="0.25">
      <c r="A195" s="11"/>
      <c r="B195" s="98">
        <v>2024</v>
      </c>
      <c r="C195" s="98" t="s">
        <v>8</v>
      </c>
      <c r="D195" s="98" t="s">
        <v>9</v>
      </c>
      <c r="E195" s="98" t="s">
        <v>45</v>
      </c>
      <c r="F195" s="98" t="s">
        <v>16</v>
      </c>
      <c r="G195" s="98" t="s">
        <v>91</v>
      </c>
      <c r="H195" s="121">
        <v>7.5864192692609604E-3</v>
      </c>
      <c r="I195" s="98" t="s">
        <v>145</v>
      </c>
      <c r="J195" s="11"/>
    </row>
    <row r="196" spans="1:10" x14ac:dyDescent="0.25">
      <c r="A196" s="11"/>
      <c r="B196" s="98">
        <v>2024</v>
      </c>
      <c r="C196" s="98" t="s">
        <v>8</v>
      </c>
      <c r="D196" s="98" t="s">
        <v>9</v>
      </c>
      <c r="E196" s="98" t="s">
        <v>45</v>
      </c>
      <c r="F196" s="98" t="s">
        <v>16</v>
      </c>
      <c r="G196" s="98" t="s">
        <v>91</v>
      </c>
      <c r="H196" s="121">
        <v>7.5864192692609604E-3</v>
      </c>
      <c r="I196" s="98" t="s">
        <v>134</v>
      </c>
      <c r="J196" s="11"/>
    </row>
    <row r="197" spans="1:10" hidden="1" x14ac:dyDescent="0.25">
      <c r="A197" s="11"/>
      <c r="B197" s="98">
        <v>2024</v>
      </c>
      <c r="C197" s="98" t="s">
        <v>8</v>
      </c>
      <c r="D197" s="98" t="s">
        <v>9</v>
      </c>
      <c r="E197" s="98" t="s">
        <v>45</v>
      </c>
      <c r="F197" s="98" t="s">
        <v>16</v>
      </c>
      <c r="G197" s="98" t="s">
        <v>92</v>
      </c>
      <c r="H197" s="121">
        <v>2.2012880299998778E-2</v>
      </c>
      <c r="I197" s="98" t="s">
        <v>146</v>
      </c>
      <c r="J197" s="11"/>
    </row>
    <row r="198" spans="1:10" hidden="1" x14ac:dyDescent="0.25">
      <c r="A198" s="11"/>
      <c r="B198" s="98">
        <v>2024</v>
      </c>
      <c r="C198" s="98" t="s">
        <v>8</v>
      </c>
      <c r="D198" s="98" t="s">
        <v>9</v>
      </c>
      <c r="E198" s="98" t="s">
        <v>45</v>
      </c>
      <c r="F198" s="98" t="s">
        <v>16</v>
      </c>
      <c r="G198" s="98" t="s">
        <v>92</v>
      </c>
      <c r="H198" s="121">
        <v>2.2012880299998778E-2</v>
      </c>
      <c r="I198" s="98" t="s">
        <v>145</v>
      </c>
      <c r="J198" s="11"/>
    </row>
    <row r="199" spans="1:10" x14ac:dyDescent="0.25">
      <c r="A199" s="11"/>
      <c r="B199" s="98">
        <v>2024</v>
      </c>
      <c r="C199" s="98" t="s">
        <v>8</v>
      </c>
      <c r="D199" s="98" t="s">
        <v>9</v>
      </c>
      <c r="E199" s="98" t="s">
        <v>45</v>
      </c>
      <c r="F199" s="98" t="s">
        <v>16</v>
      </c>
      <c r="G199" s="98" t="s">
        <v>92</v>
      </c>
      <c r="H199" s="121">
        <v>2.2012880299998778E-2</v>
      </c>
      <c r="I199" s="98" t="s">
        <v>134</v>
      </c>
      <c r="J199" s="11"/>
    </row>
    <row r="200" spans="1:10" hidden="1" x14ac:dyDescent="0.25">
      <c r="A200" s="11"/>
      <c r="B200" s="98">
        <v>2024</v>
      </c>
      <c r="C200" s="98" t="s">
        <v>8</v>
      </c>
      <c r="D200" s="98" t="s">
        <v>9</v>
      </c>
      <c r="E200" s="98" t="s">
        <v>46</v>
      </c>
      <c r="F200" s="98" t="s">
        <v>11</v>
      </c>
      <c r="G200" s="98" t="s">
        <v>93</v>
      </c>
      <c r="H200" s="121">
        <v>1.1490327232510722E-3</v>
      </c>
      <c r="I200" s="98" t="s">
        <v>146</v>
      </c>
      <c r="J200" s="11"/>
    </row>
    <row r="201" spans="1:10" hidden="1" x14ac:dyDescent="0.25">
      <c r="A201" s="11"/>
      <c r="B201" s="98">
        <v>2024</v>
      </c>
      <c r="C201" s="98" t="s">
        <v>8</v>
      </c>
      <c r="D201" s="98" t="s">
        <v>9</v>
      </c>
      <c r="E201" s="98" t="s">
        <v>46</v>
      </c>
      <c r="F201" s="98" t="s">
        <v>11</v>
      </c>
      <c r="G201" s="98" t="s">
        <v>93</v>
      </c>
      <c r="H201" s="121">
        <v>1.1490327232510722E-3</v>
      </c>
      <c r="I201" s="98" t="s">
        <v>145</v>
      </c>
      <c r="J201" s="11"/>
    </row>
    <row r="202" spans="1:10" x14ac:dyDescent="0.25">
      <c r="A202" s="11"/>
      <c r="B202" s="98">
        <v>2024</v>
      </c>
      <c r="C202" s="98" t="s">
        <v>8</v>
      </c>
      <c r="D202" s="98" t="s">
        <v>9</v>
      </c>
      <c r="E202" s="98" t="s">
        <v>46</v>
      </c>
      <c r="F202" s="98" t="s">
        <v>11</v>
      </c>
      <c r="G202" s="98" t="s">
        <v>93</v>
      </c>
      <c r="H202" s="121">
        <v>1.1490327232510722E-3</v>
      </c>
      <c r="I202" s="98" t="s">
        <v>134</v>
      </c>
      <c r="J202" s="11"/>
    </row>
    <row r="203" spans="1:10" hidden="1" x14ac:dyDescent="0.25">
      <c r="A203" s="11"/>
      <c r="B203" s="98">
        <v>2024</v>
      </c>
      <c r="C203" s="98" t="s">
        <v>8</v>
      </c>
      <c r="D203" s="98" t="s">
        <v>9</v>
      </c>
      <c r="E203" s="98" t="s">
        <v>46</v>
      </c>
      <c r="F203" s="98" t="s">
        <v>233</v>
      </c>
      <c r="G203" s="98" t="s">
        <v>94</v>
      </c>
      <c r="H203" s="121">
        <v>0.12163309359247682</v>
      </c>
      <c r="I203" s="98" t="s">
        <v>146</v>
      </c>
      <c r="J203" s="11"/>
    </row>
    <row r="204" spans="1:10" hidden="1" x14ac:dyDescent="0.25">
      <c r="A204" s="11"/>
      <c r="B204" s="98">
        <v>2024</v>
      </c>
      <c r="C204" s="98" t="s">
        <v>8</v>
      </c>
      <c r="D204" s="98" t="s">
        <v>9</v>
      </c>
      <c r="E204" s="98" t="s">
        <v>46</v>
      </c>
      <c r="F204" s="98" t="s">
        <v>233</v>
      </c>
      <c r="G204" s="98" t="s">
        <v>94</v>
      </c>
      <c r="H204" s="121">
        <v>6.0816546796238408E-2</v>
      </c>
      <c r="I204" s="98" t="s">
        <v>145</v>
      </c>
      <c r="J204" s="11"/>
    </row>
    <row r="205" spans="1:10" x14ac:dyDescent="0.25">
      <c r="A205" s="11"/>
      <c r="B205" s="98">
        <v>2024</v>
      </c>
      <c r="C205" s="98" t="s">
        <v>8</v>
      </c>
      <c r="D205" s="98" t="s">
        <v>9</v>
      </c>
      <c r="E205" s="98" t="s">
        <v>46</v>
      </c>
      <c r="F205" s="98" t="s">
        <v>233</v>
      </c>
      <c r="G205" s="98" t="s">
        <v>94</v>
      </c>
      <c r="H205" s="121">
        <v>6.0816546796238408E-2</v>
      </c>
      <c r="I205" s="98" t="s">
        <v>134</v>
      </c>
      <c r="J205" s="11"/>
    </row>
    <row r="206" spans="1:10" hidden="1" x14ac:dyDescent="0.25">
      <c r="A206" s="11"/>
      <c r="B206" s="98">
        <v>2024</v>
      </c>
      <c r="C206" s="98" t="s">
        <v>8</v>
      </c>
      <c r="D206" s="98" t="s">
        <v>9</v>
      </c>
      <c r="E206" s="98" t="s">
        <v>46</v>
      </c>
      <c r="F206" s="98" t="s">
        <v>17</v>
      </c>
      <c r="G206" s="98" t="s">
        <v>95</v>
      </c>
      <c r="H206" s="121">
        <v>0.59677516742105741</v>
      </c>
      <c r="I206" s="98" t="s">
        <v>146</v>
      </c>
      <c r="J206" s="11"/>
    </row>
    <row r="207" spans="1:10" hidden="1" x14ac:dyDescent="0.25">
      <c r="A207" s="11"/>
      <c r="B207" s="98">
        <v>2024</v>
      </c>
      <c r="C207" s="98" t="s">
        <v>8</v>
      </c>
      <c r="D207" s="98" t="s">
        <v>9</v>
      </c>
      <c r="E207" s="98" t="s">
        <v>46</v>
      </c>
      <c r="F207" s="98" t="s">
        <v>17</v>
      </c>
      <c r="G207" s="98" t="s">
        <v>95</v>
      </c>
      <c r="H207" s="121">
        <v>0.59677516742105741</v>
      </c>
      <c r="I207" s="98" t="s">
        <v>145</v>
      </c>
      <c r="J207" s="11"/>
    </row>
    <row r="208" spans="1:10" x14ac:dyDescent="0.25">
      <c r="A208" s="11"/>
      <c r="B208" s="98">
        <v>2024</v>
      </c>
      <c r="C208" s="98" t="s">
        <v>8</v>
      </c>
      <c r="D208" s="98" t="s">
        <v>9</v>
      </c>
      <c r="E208" s="98" t="s">
        <v>46</v>
      </c>
      <c r="F208" s="98" t="s">
        <v>17</v>
      </c>
      <c r="G208" s="98" t="s">
        <v>95</v>
      </c>
      <c r="H208" s="121">
        <v>0.59677516742105741</v>
      </c>
      <c r="I208" s="98" t="s">
        <v>134</v>
      </c>
      <c r="J208" s="11"/>
    </row>
    <row r="209" spans="1:10" hidden="1" x14ac:dyDescent="0.25">
      <c r="A209" s="11"/>
      <c r="B209" s="98">
        <v>2024</v>
      </c>
      <c r="C209" s="98" t="s">
        <v>8</v>
      </c>
      <c r="D209" s="98" t="s">
        <v>9</v>
      </c>
      <c r="E209" s="98" t="s">
        <v>46</v>
      </c>
      <c r="F209" s="98" t="s">
        <v>17</v>
      </c>
      <c r="G209" s="98" t="s">
        <v>96</v>
      </c>
      <c r="H209" s="121">
        <v>8.735133436170682E-3</v>
      </c>
      <c r="I209" s="98" t="s">
        <v>146</v>
      </c>
      <c r="J209" s="11"/>
    </row>
    <row r="210" spans="1:10" hidden="1" x14ac:dyDescent="0.25">
      <c r="A210" s="11"/>
      <c r="B210" s="98">
        <v>2024</v>
      </c>
      <c r="C210" s="98" t="s">
        <v>8</v>
      </c>
      <c r="D210" s="98" t="s">
        <v>9</v>
      </c>
      <c r="E210" s="98" t="s">
        <v>46</v>
      </c>
      <c r="F210" s="98" t="s">
        <v>17</v>
      </c>
      <c r="G210" s="98" t="s">
        <v>96</v>
      </c>
      <c r="H210" s="121">
        <v>8.735133436170682E-3</v>
      </c>
      <c r="I210" s="98" t="s">
        <v>145</v>
      </c>
      <c r="J210" s="11"/>
    </row>
    <row r="211" spans="1:10" x14ac:dyDescent="0.25">
      <c r="A211" s="11"/>
      <c r="B211" s="98">
        <v>2024</v>
      </c>
      <c r="C211" s="98" t="s">
        <v>8</v>
      </c>
      <c r="D211" s="98" t="s">
        <v>9</v>
      </c>
      <c r="E211" s="98" t="s">
        <v>46</v>
      </c>
      <c r="F211" s="98" t="s">
        <v>17</v>
      </c>
      <c r="G211" s="98" t="s">
        <v>96</v>
      </c>
      <c r="H211" s="121">
        <v>8.735133436170682E-3</v>
      </c>
      <c r="I211" s="98" t="s">
        <v>134</v>
      </c>
      <c r="J211" s="11"/>
    </row>
    <row r="212" spans="1:10" hidden="1" x14ac:dyDescent="0.25">
      <c r="A212" s="11"/>
      <c r="B212" s="98">
        <v>2024</v>
      </c>
      <c r="C212" s="98" t="s">
        <v>8</v>
      </c>
      <c r="D212" s="98" t="s">
        <v>9</v>
      </c>
      <c r="E212" s="98" t="s">
        <v>46</v>
      </c>
      <c r="F212" s="98" t="s">
        <v>17</v>
      </c>
      <c r="G212" s="98" t="s">
        <v>97</v>
      </c>
      <c r="H212" s="121">
        <v>1.9142725891192187</v>
      </c>
      <c r="I212" s="98" t="s">
        <v>146</v>
      </c>
      <c r="J212" s="11"/>
    </row>
    <row r="213" spans="1:10" hidden="1" x14ac:dyDescent="0.25">
      <c r="A213" s="11"/>
      <c r="B213" s="98">
        <v>2024</v>
      </c>
      <c r="C213" s="98" t="s">
        <v>8</v>
      </c>
      <c r="D213" s="98" t="s">
        <v>9</v>
      </c>
      <c r="E213" s="98" t="s">
        <v>46</v>
      </c>
      <c r="F213" s="98" t="s">
        <v>17</v>
      </c>
      <c r="G213" s="98" t="s">
        <v>97</v>
      </c>
      <c r="H213" s="121">
        <v>1.2712073626238447</v>
      </c>
      <c r="I213" s="98" t="s">
        <v>145</v>
      </c>
      <c r="J213" s="11"/>
    </row>
    <row r="214" spans="1:10" x14ac:dyDescent="0.25">
      <c r="A214" s="11"/>
      <c r="B214" s="98">
        <v>2024</v>
      </c>
      <c r="C214" s="98" t="s">
        <v>8</v>
      </c>
      <c r="D214" s="98" t="s">
        <v>9</v>
      </c>
      <c r="E214" s="98" t="s">
        <v>46</v>
      </c>
      <c r="F214" s="98" t="s">
        <v>17</v>
      </c>
      <c r="G214" s="98" t="s">
        <v>97</v>
      </c>
      <c r="H214" s="121">
        <v>1.2712073626238447</v>
      </c>
      <c r="I214" s="98" t="s">
        <v>134</v>
      </c>
      <c r="J214" s="11"/>
    </row>
    <row r="215" spans="1:10" hidden="1" x14ac:dyDescent="0.25">
      <c r="A215" s="11"/>
      <c r="B215" s="98">
        <v>2024</v>
      </c>
      <c r="C215" s="98" t="s">
        <v>8</v>
      </c>
      <c r="D215" s="98" t="s">
        <v>9</v>
      </c>
      <c r="E215" s="98" t="s">
        <v>46</v>
      </c>
      <c r="F215" s="98" t="s">
        <v>17</v>
      </c>
      <c r="G215" s="98" t="s">
        <v>98</v>
      </c>
      <c r="H215" s="121">
        <v>0.97570143957717226</v>
      </c>
      <c r="I215" s="98" t="s">
        <v>146</v>
      </c>
      <c r="J215" s="11"/>
    </row>
    <row r="216" spans="1:10" hidden="1" x14ac:dyDescent="0.25">
      <c r="A216" s="11"/>
      <c r="B216" s="98">
        <v>2024</v>
      </c>
      <c r="C216" s="98" t="s">
        <v>8</v>
      </c>
      <c r="D216" s="98" t="s">
        <v>9</v>
      </c>
      <c r="E216" s="98" t="s">
        <v>46</v>
      </c>
      <c r="F216" s="98" t="s">
        <v>17</v>
      </c>
      <c r="G216" s="98" t="s">
        <v>98</v>
      </c>
      <c r="H216" s="121">
        <v>0.79782594969390808</v>
      </c>
      <c r="I216" s="98" t="s">
        <v>145</v>
      </c>
      <c r="J216" s="11"/>
    </row>
    <row r="217" spans="1:10" x14ac:dyDescent="0.25">
      <c r="A217" s="11"/>
      <c r="B217" s="98">
        <v>2024</v>
      </c>
      <c r="C217" s="98" t="s">
        <v>8</v>
      </c>
      <c r="D217" s="98" t="s">
        <v>9</v>
      </c>
      <c r="E217" s="98" t="s">
        <v>46</v>
      </c>
      <c r="F217" s="98" t="s">
        <v>17</v>
      </c>
      <c r="G217" s="98" t="s">
        <v>98</v>
      </c>
      <c r="H217" s="121">
        <v>0.79782594969390808</v>
      </c>
      <c r="I217" s="98" t="s">
        <v>134</v>
      </c>
      <c r="J217" s="11"/>
    </row>
    <row r="218" spans="1:10" hidden="1" x14ac:dyDescent="0.25">
      <c r="A218" s="11"/>
      <c r="B218" s="98">
        <v>2024</v>
      </c>
      <c r="C218" s="98" t="s">
        <v>8</v>
      </c>
      <c r="D218" s="98" t="s">
        <v>9</v>
      </c>
      <c r="E218" s="98" t="s">
        <v>46</v>
      </c>
      <c r="F218" s="98" t="s">
        <v>17</v>
      </c>
      <c r="G218" s="98" t="s">
        <v>99</v>
      </c>
      <c r="H218" s="121">
        <v>0.14705038551248786</v>
      </c>
      <c r="I218" s="98" t="s">
        <v>146</v>
      </c>
      <c r="J218" s="11"/>
    </row>
    <row r="219" spans="1:10" hidden="1" x14ac:dyDescent="0.25">
      <c r="A219" s="11"/>
      <c r="B219" s="98">
        <v>2024</v>
      </c>
      <c r="C219" s="98" t="s">
        <v>8</v>
      </c>
      <c r="D219" s="98" t="s">
        <v>9</v>
      </c>
      <c r="E219" s="98" t="s">
        <v>46</v>
      </c>
      <c r="F219" s="98" t="s">
        <v>17</v>
      </c>
      <c r="G219" s="98" t="s">
        <v>99</v>
      </c>
      <c r="H219" s="121">
        <v>0.14705038551248786</v>
      </c>
      <c r="I219" s="98" t="s">
        <v>145</v>
      </c>
      <c r="J219" s="11"/>
    </row>
    <row r="220" spans="1:10" x14ac:dyDescent="0.25">
      <c r="A220" s="11"/>
      <c r="B220" s="98">
        <v>2024</v>
      </c>
      <c r="C220" s="98" t="s">
        <v>8</v>
      </c>
      <c r="D220" s="98" t="s">
        <v>9</v>
      </c>
      <c r="E220" s="98" t="s">
        <v>46</v>
      </c>
      <c r="F220" s="98" t="s">
        <v>17</v>
      </c>
      <c r="G220" s="98" t="s">
        <v>99</v>
      </c>
      <c r="H220" s="121">
        <v>0.14705038551248786</v>
      </c>
      <c r="I220" s="98" t="s">
        <v>134</v>
      </c>
      <c r="J220" s="11"/>
    </row>
    <row r="221" spans="1:10" hidden="1" x14ac:dyDescent="0.25">
      <c r="A221" s="11"/>
      <c r="B221" s="98">
        <v>2024</v>
      </c>
      <c r="C221" s="98" t="s">
        <v>8</v>
      </c>
      <c r="D221" s="98" t="s">
        <v>9</v>
      </c>
      <c r="E221" s="98" t="s">
        <v>46</v>
      </c>
      <c r="F221" s="98" t="s">
        <v>17</v>
      </c>
      <c r="G221" s="98" t="s">
        <v>100</v>
      </c>
      <c r="H221" s="121">
        <v>1.210514097131709E-5</v>
      </c>
      <c r="I221" s="98" t="s">
        <v>146</v>
      </c>
      <c r="J221" s="11"/>
    </row>
    <row r="222" spans="1:10" hidden="1" x14ac:dyDescent="0.25">
      <c r="A222" s="11"/>
      <c r="B222" s="98">
        <v>2024</v>
      </c>
      <c r="C222" s="98" t="s">
        <v>8</v>
      </c>
      <c r="D222" s="98" t="s">
        <v>9</v>
      </c>
      <c r="E222" s="98" t="s">
        <v>46</v>
      </c>
      <c r="F222" s="98" t="s">
        <v>17</v>
      </c>
      <c r="G222" s="98" t="s">
        <v>100</v>
      </c>
      <c r="H222" s="121">
        <v>1.210514097131709E-5</v>
      </c>
      <c r="I222" s="98" t="s">
        <v>145</v>
      </c>
      <c r="J222" s="11"/>
    </row>
    <row r="223" spans="1:10" x14ac:dyDescent="0.25">
      <c r="A223" s="11"/>
      <c r="B223" s="98">
        <v>2024</v>
      </c>
      <c r="C223" s="98" t="s">
        <v>8</v>
      </c>
      <c r="D223" s="98" t="s">
        <v>9</v>
      </c>
      <c r="E223" s="98" t="s">
        <v>46</v>
      </c>
      <c r="F223" s="98" t="s">
        <v>17</v>
      </c>
      <c r="G223" s="98" t="s">
        <v>100</v>
      </c>
      <c r="H223" s="121">
        <v>1.210514097131709E-5</v>
      </c>
      <c r="I223" s="98" t="s">
        <v>134</v>
      </c>
      <c r="J223" s="11"/>
    </row>
    <row r="224" spans="1:10" hidden="1" x14ac:dyDescent="0.25">
      <c r="A224" s="11"/>
      <c r="B224" s="98">
        <v>2024</v>
      </c>
      <c r="C224" s="98" t="s">
        <v>8</v>
      </c>
      <c r="D224" s="98" t="s">
        <v>9</v>
      </c>
      <c r="E224" s="98" t="s">
        <v>46</v>
      </c>
      <c r="F224" s="98" t="s">
        <v>18</v>
      </c>
      <c r="G224" s="98" t="s">
        <v>101</v>
      </c>
      <c r="H224" s="121">
        <v>4.2289309983296254E-2</v>
      </c>
      <c r="I224" s="98" t="s">
        <v>146</v>
      </c>
      <c r="J224" s="11"/>
    </row>
    <row r="225" spans="1:10" hidden="1" x14ac:dyDescent="0.25">
      <c r="A225" s="11"/>
      <c r="B225" s="98">
        <v>2024</v>
      </c>
      <c r="C225" s="98" t="s">
        <v>8</v>
      </c>
      <c r="D225" s="98" t="s">
        <v>9</v>
      </c>
      <c r="E225" s="98" t="s">
        <v>46</v>
      </c>
      <c r="F225" s="98" t="s">
        <v>18</v>
      </c>
      <c r="G225" s="98" t="s">
        <v>101</v>
      </c>
      <c r="H225" s="121">
        <v>2.1144654991648127E-2</v>
      </c>
      <c r="I225" s="98" t="s">
        <v>145</v>
      </c>
      <c r="J225" s="11"/>
    </row>
    <row r="226" spans="1:10" x14ac:dyDescent="0.25">
      <c r="A226" s="11"/>
      <c r="B226" s="98">
        <v>2024</v>
      </c>
      <c r="C226" s="98" t="s">
        <v>8</v>
      </c>
      <c r="D226" s="98" t="s">
        <v>9</v>
      </c>
      <c r="E226" s="98" t="s">
        <v>46</v>
      </c>
      <c r="F226" s="98" t="s">
        <v>18</v>
      </c>
      <c r="G226" s="98" t="s">
        <v>101</v>
      </c>
      <c r="H226" s="121">
        <v>2.1144654991648127E-2</v>
      </c>
      <c r="I226" s="98" t="s">
        <v>134</v>
      </c>
      <c r="J226" s="11"/>
    </row>
    <row r="227" spans="1:10" hidden="1" x14ac:dyDescent="0.25">
      <c r="A227" s="11"/>
      <c r="B227" s="98">
        <v>2024</v>
      </c>
      <c r="C227" s="98" t="s">
        <v>8</v>
      </c>
      <c r="D227" s="98" t="s">
        <v>9</v>
      </c>
      <c r="E227" s="98" t="s">
        <v>46</v>
      </c>
      <c r="F227" s="98" t="s">
        <v>18</v>
      </c>
      <c r="G227" s="98" t="s">
        <v>102</v>
      </c>
      <c r="H227" s="121">
        <v>2.3987292503688864E-4</v>
      </c>
      <c r="I227" s="98" t="s">
        <v>146</v>
      </c>
      <c r="J227" s="11"/>
    </row>
    <row r="228" spans="1:10" hidden="1" x14ac:dyDescent="0.25">
      <c r="A228" s="11"/>
      <c r="B228" s="98">
        <v>2024</v>
      </c>
      <c r="C228" s="98" t="s">
        <v>8</v>
      </c>
      <c r="D228" s="98" t="s">
        <v>9</v>
      </c>
      <c r="E228" s="98" t="s">
        <v>46</v>
      </c>
      <c r="F228" s="98" t="s">
        <v>18</v>
      </c>
      <c r="G228" s="98" t="s">
        <v>102</v>
      </c>
      <c r="H228" s="121">
        <v>1.1993646251844432E-4</v>
      </c>
      <c r="I228" s="98" t="s">
        <v>145</v>
      </c>
      <c r="J228" s="11"/>
    </row>
    <row r="229" spans="1:10" x14ac:dyDescent="0.25">
      <c r="A229" s="11"/>
      <c r="B229" s="98">
        <v>2024</v>
      </c>
      <c r="C229" s="98" t="s">
        <v>8</v>
      </c>
      <c r="D229" s="98" t="s">
        <v>9</v>
      </c>
      <c r="E229" s="98" t="s">
        <v>46</v>
      </c>
      <c r="F229" s="98" t="s">
        <v>18</v>
      </c>
      <c r="G229" s="98" t="s">
        <v>102</v>
      </c>
      <c r="H229" s="121">
        <v>1.1993646251844432E-4</v>
      </c>
      <c r="I229" s="98" t="s">
        <v>134</v>
      </c>
      <c r="J229" s="11"/>
    </row>
    <row r="230" spans="1:10" hidden="1" x14ac:dyDescent="0.25">
      <c r="A230" s="11"/>
      <c r="B230" s="98">
        <v>2024</v>
      </c>
      <c r="C230" s="98" t="s">
        <v>8</v>
      </c>
      <c r="D230" s="98" t="s">
        <v>9</v>
      </c>
      <c r="E230" s="98" t="s">
        <v>46</v>
      </c>
      <c r="F230" s="98" t="s">
        <v>18</v>
      </c>
      <c r="G230" s="98" t="s">
        <v>103</v>
      </c>
      <c r="H230" s="121">
        <v>2.723465584741535E-2</v>
      </c>
      <c r="I230" s="98" t="s">
        <v>146</v>
      </c>
      <c r="J230" s="11"/>
    </row>
    <row r="231" spans="1:10" hidden="1" x14ac:dyDescent="0.25">
      <c r="A231" s="11"/>
      <c r="B231" s="98">
        <v>2024</v>
      </c>
      <c r="C231" s="98" t="s">
        <v>8</v>
      </c>
      <c r="D231" s="98" t="s">
        <v>9</v>
      </c>
      <c r="E231" s="98" t="s">
        <v>46</v>
      </c>
      <c r="F231" s="98" t="s">
        <v>18</v>
      </c>
      <c r="G231" s="98" t="s">
        <v>103</v>
      </c>
      <c r="H231" s="121">
        <v>1.3793171024133122E-2</v>
      </c>
      <c r="I231" s="98" t="s">
        <v>145</v>
      </c>
      <c r="J231" s="11"/>
    </row>
    <row r="232" spans="1:10" x14ac:dyDescent="0.25">
      <c r="A232" s="11"/>
      <c r="B232" s="98">
        <v>2024</v>
      </c>
      <c r="C232" s="98" t="s">
        <v>8</v>
      </c>
      <c r="D232" s="98" t="s">
        <v>9</v>
      </c>
      <c r="E232" s="98" t="s">
        <v>46</v>
      </c>
      <c r="F232" s="98" t="s">
        <v>18</v>
      </c>
      <c r="G232" s="98" t="s">
        <v>103</v>
      </c>
      <c r="H232" s="121">
        <v>1.3793171024133122E-2</v>
      </c>
      <c r="I232" s="98" t="s">
        <v>134</v>
      </c>
      <c r="J232" s="11"/>
    </row>
    <row r="233" spans="1:10" hidden="1" x14ac:dyDescent="0.25">
      <c r="A233" s="11"/>
      <c r="B233" s="98">
        <v>2024</v>
      </c>
      <c r="C233" s="98" t="s">
        <v>8</v>
      </c>
      <c r="D233" s="98" t="s">
        <v>9</v>
      </c>
      <c r="E233" s="98" t="s">
        <v>46</v>
      </c>
      <c r="F233" s="98" t="s">
        <v>18</v>
      </c>
      <c r="G233" s="98" t="s">
        <v>104</v>
      </c>
      <c r="H233" s="121">
        <v>5.2220941037579224E-2</v>
      </c>
      <c r="I233" s="98" t="s">
        <v>146</v>
      </c>
      <c r="J233" s="11"/>
    </row>
    <row r="234" spans="1:10" hidden="1" x14ac:dyDescent="0.25">
      <c r="A234" s="11"/>
      <c r="B234" s="98">
        <v>2024</v>
      </c>
      <c r="C234" s="98" t="s">
        <v>8</v>
      </c>
      <c r="D234" s="98" t="s">
        <v>9</v>
      </c>
      <c r="E234" s="98" t="s">
        <v>46</v>
      </c>
      <c r="F234" s="98" t="s">
        <v>18</v>
      </c>
      <c r="G234" s="98" t="s">
        <v>104</v>
      </c>
      <c r="H234" s="121">
        <v>2.6110470518789612E-2</v>
      </c>
      <c r="I234" s="98" t="s">
        <v>145</v>
      </c>
      <c r="J234" s="11"/>
    </row>
    <row r="235" spans="1:10" x14ac:dyDescent="0.25">
      <c r="A235" s="11"/>
      <c r="B235" s="98">
        <v>2024</v>
      </c>
      <c r="C235" s="98" t="s">
        <v>8</v>
      </c>
      <c r="D235" s="98" t="s">
        <v>9</v>
      </c>
      <c r="E235" s="98" t="s">
        <v>46</v>
      </c>
      <c r="F235" s="98" t="s">
        <v>18</v>
      </c>
      <c r="G235" s="98" t="s">
        <v>104</v>
      </c>
      <c r="H235" s="121">
        <v>2.6110470518789612E-2</v>
      </c>
      <c r="I235" s="98" t="s">
        <v>134</v>
      </c>
      <c r="J235" s="11"/>
    </row>
    <row r="236" spans="1:10" hidden="1" x14ac:dyDescent="0.25">
      <c r="A236" s="11"/>
      <c r="B236" s="98">
        <v>2024</v>
      </c>
      <c r="C236" s="98" t="s">
        <v>8</v>
      </c>
      <c r="D236" s="98" t="s">
        <v>9</v>
      </c>
      <c r="E236" s="98" t="s">
        <v>46</v>
      </c>
      <c r="F236" s="98" t="s">
        <v>18</v>
      </c>
      <c r="G236" s="98" t="s">
        <v>105</v>
      </c>
      <c r="H236" s="121">
        <v>1.210514097131709E-5</v>
      </c>
      <c r="I236" s="98" t="s">
        <v>146</v>
      </c>
      <c r="J236" s="11"/>
    </row>
    <row r="237" spans="1:10" hidden="1" x14ac:dyDescent="0.25">
      <c r="A237" s="11"/>
      <c r="B237" s="98">
        <v>2024</v>
      </c>
      <c r="C237" s="98" t="s">
        <v>8</v>
      </c>
      <c r="D237" s="98" t="s">
        <v>9</v>
      </c>
      <c r="E237" s="98" t="s">
        <v>46</v>
      </c>
      <c r="F237" s="98" t="s">
        <v>18</v>
      </c>
      <c r="G237" s="98" t="s">
        <v>105</v>
      </c>
      <c r="H237" s="121">
        <v>1.210514097131709E-5</v>
      </c>
      <c r="I237" s="98" t="s">
        <v>145</v>
      </c>
      <c r="J237" s="11"/>
    </row>
    <row r="238" spans="1:10" x14ac:dyDescent="0.25">
      <c r="A238" s="11"/>
      <c r="B238" s="98">
        <v>2024</v>
      </c>
      <c r="C238" s="98" t="s">
        <v>8</v>
      </c>
      <c r="D238" s="98" t="s">
        <v>9</v>
      </c>
      <c r="E238" s="98" t="s">
        <v>46</v>
      </c>
      <c r="F238" s="98" t="s">
        <v>18</v>
      </c>
      <c r="G238" s="98" t="s">
        <v>105</v>
      </c>
      <c r="H238" s="121">
        <v>1.210514097131709E-5</v>
      </c>
      <c r="I238" s="98" t="s">
        <v>134</v>
      </c>
      <c r="J238" s="11"/>
    </row>
    <row r="239" spans="1:10" hidden="1" x14ac:dyDescent="0.25">
      <c r="A239" s="11"/>
      <c r="B239" s="98">
        <v>2024</v>
      </c>
      <c r="C239" s="98" t="s">
        <v>8</v>
      </c>
      <c r="D239" s="98" t="s">
        <v>9</v>
      </c>
      <c r="E239" s="98" t="s">
        <v>46</v>
      </c>
      <c r="F239" s="98" t="s">
        <v>19</v>
      </c>
      <c r="G239" s="98" t="s">
        <v>106</v>
      </c>
      <c r="H239" s="121">
        <v>8.582927216273438E-2</v>
      </c>
      <c r="I239" s="98" t="s">
        <v>146</v>
      </c>
      <c r="J239" s="11"/>
    </row>
    <row r="240" spans="1:10" hidden="1" x14ac:dyDescent="0.25">
      <c r="A240" s="11"/>
      <c r="B240" s="98">
        <v>2024</v>
      </c>
      <c r="C240" s="98" t="s">
        <v>8</v>
      </c>
      <c r="D240" s="98" t="s">
        <v>9</v>
      </c>
      <c r="E240" s="98" t="s">
        <v>46</v>
      </c>
      <c r="F240" s="98" t="s">
        <v>19</v>
      </c>
      <c r="G240" s="98" t="s">
        <v>106</v>
      </c>
      <c r="H240" s="121">
        <v>8.582927216273438E-2</v>
      </c>
      <c r="I240" s="98" t="s">
        <v>145</v>
      </c>
      <c r="J240" s="11"/>
    </row>
    <row r="241" spans="1:10" x14ac:dyDescent="0.25">
      <c r="A241" s="11"/>
      <c r="B241" s="98">
        <v>2024</v>
      </c>
      <c r="C241" s="98" t="s">
        <v>8</v>
      </c>
      <c r="D241" s="98" t="s">
        <v>9</v>
      </c>
      <c r="E241" s="98" t="s">
        <v>46</v>
      </c>
      <c r="F241" s="98" t="s">
        <v>19</v>
      </c>
      <c r="G241" s="98" t="s">
        <v>106</v>
      </c>
      <c r="H241" s="121">
        <v>8.582927216273438E-2</v>
      </c>
      <c r="I241" s="98" t="s">
        <v>134</v>
      </c>
      <c r="J241" s="11"/>
    </row>
    <row r="242" spans="1:10" hidden="1" x14ac:dyDescent="0.25">
      <c r="A242" s="11"/>
      <c r="B242" s="98">
        <v>2024</v>
      </c>
      <c r="C242" s="98" t="s">
        <v>8</v>
      </c>
      <c r="D242" s="98" t="s">
        <v>9</v>
      </c>
      <c r="E242" s="98" t="s">
        <v>46</v>
      </c>
      <c r="F242" s="98" t="s">
        <v>19</v>
      </c>
      <c r="G242" s="98" t="s">
        <v>108</v>
      </c>
      <c r="H242" s="121">
        <v>0.19158169502620859</v>
      </c>
      <c r="I242" s="98" t="s">
        <v>146</v>
      </c>
      <c r="J242" s="11"/>
    </row>
    <row r="243" spans="1:10" hidden="1" x14ac:dyDescent="0.25">
      <c r="A243" s="11"/>
      <c r="B243" s="98">
        <v>2024</v>
      </c>
      <c r="C243" s="98" t="s">
        <v>8</v>
      </c>
      <c r="D243" s="98" t="s">
        <v>9</v>
      </c>
      <c r="E243" s="98" t="s">
        <v>46</v>
      </c>
      <c r="F243" s="98" t="s">
        <v>19</v>
      </c>
      <c r="G243" s="98" t="s">
        <v>108</v>
      </c>
      <c r="H243" s="121">
        <v>0.19158169502620859</v>
      </c>
      <c r="I243" s="98" t="s">
        <v>145</v>
      </c>
      <c r="J243" s="11"/>
    </row>
    <row r="244" spans="1:10" x14ac:dyDescent="0.25">
      <c r="A244" s="11"/>
      <c r="B244" s="98">
        <v>2024</v>
      </c>
      <c r="C244" s="98" t="s">
        <v>8</v>
      </c>
      <c r="D244" s="98" t="s">
        <v>9</v>
      </c>
      <c r="E244" s="98" t="s">
        <v>46</v>
      </c>
      <c r="F244" s="98" t="s">
        <v>19</v>
      </c>
      <c r="G244" s="98" t="s">
        <v>108</v>
      </c>
      <c r="H244" s="121">
        <v>0.19158169502620859</v>
      </c>
      <c r="I244" s="98" t="s">
        <v>134</v>
      </c>
      <c r="J244" s="11"/>
    </row>
    <row r="245" spans="1:10" hidden="1" x14ac:dyDescent="0.25">
      <c r="A245" s="11"/>
      <c r="B245" s="98">
        <v>2024</v>
      </c>
      <c r="C245" s="98" t="s">
        <v>8</v>
      </c>
      <c r="D245" s="98" t="s">
        <v>9</v>
      </c>
      <c r="E245" s="98" t="s">
        <v>46</v>
      </c>
      <c r="F245" s="98" t="s">
        <v>19</v>
      </c>
      <c r="G245" s="98" t="s">
        <v>109</v>
      </c>
      <c r="H245" s="121">
        <v>7.2065089765664142E-2</v>
      </c>
      <c r="I245" s="98" t="s">
        <v>146</v>
      </c>
      <c r="J245" s="11"/>
    </row>
    <row r="246" spans="1:10" hidden="1" x14ac:dyDescent="0.25">
      <c r="A246" s="11"/>
      <c r="B246" s="98">
        <v>2024</v>
      </c>
      <c r="C246" s="98" t="s">
        <v>8</v>
      </c>
      <c r="D246" s="98" t="s">
        <v>9</v>
      </c>
      <c r="E246" s="98" t="s">
        <v>46</v>
      </c>
      <c r="F246" s="98" t="s">
        <v>19</v>
      </c>
      <c r="G246" s="98" t="s">
        <v>109</v>
      </c>
      <c r="H246" s="121">
        <v>7.2065089765664142E-2</v>
      </c>
      <c r="I246" s="98" t="s">
        <v>145</v>
      </c>
      <c r="J246" s="11"/>
    </row>
    <row r="247" spans="1:10" x14ac:dyDescent="0.25">
      <c r="A247" s="11"/>
      <c r="B247" s="98">
        <v>2024</v>
      </c>
      <c r="C247" s="98" t="s">
        <v>8</v>
      </c>
      <c r="D247" s="98" t="s">
        <v>9</v>
      </c>
      <c r="E247" s="98" t="s">
        <v>46</v>
      </c>
      <c r="F247" s="98" t="s">
        <v>19</v>
      </c>
      <c r="G247" s="98" t="s">
        <v>109</v>
      </c>
      <c r="H247" s="121">
        <v>7.2065089765664142E-2</v>
      </c>
      <c r="I247" s="98" t="s">
        <v>134</v>
      </c>
      <c r="J247" s="11"/>
    </row>
    <row r="248" spans="1:10" hidden="1" x14ac:dyDescent="0.25">
      <c r="A248" s="11"/>
      <c r="B248" s="98">
        <v>2024</v>
      </c>
      <c r="C248" s="98" t="s">
        <v>25</v>
      </c>
      <c r="D248" s="98" t="s">
        <v>29</v>
      </c>
      <c r="E248" s="98" t="s">
        <v>44</v>
      </c>
      <c r="F248" s="98" t="s">
        <v>229</v>
      </c>
      <c r="G248" s="98" t="s">
        <v>70</v>
      </c>
      <c r="H248" s="121">
        <v>2.3453641663634742E-2</v>
      </c>
      <c r="I248" s="98" t="s">
        <v>146</v>
      </c>
      <c r="J248" s="11"/>
    </row>
    <row r="249" spans="1:10" hidden="1" x14ac:dyDescent="0.25">
      <c r="A249" s="11"/>
      <c r="B249" s="98">
        <v>2024</v>
      </c>
      <c r="C249" s="98" t="s">
        <v>25</v>
      </c>
      <c r="D249" s="98" t="s">
        <v>29</v>
      </c>
      <c r="E249" s="98" t="s">
        <v>44</v>
      </c>
      <c r="F249" s="98" t="s">
        <v>229</v>
      </c>
      <c r="G249" s="98" t="s">
        <v>70</v>
      </c>
      <c r="H249" s="121">
        <v>2.3453641663634742E-2</v>
      </c>
      <c r="I249" s="98" t="s">
        <v>145</v>
      </c>
      <c r="J249" s="11"/>
    </row>
    <row r="250" spans="1:10" x14ac:dyDescent="0.25">
      <c r="A250" s="11"/>
      <c r="B250" s="98">
        <v>2024</v>
      </c>
      <c r="C250" s="98" t="s">
        <v>25</v>
      </c>
      <c r="D250" s="98" t="s">
        <v>29</v>
      </c>
      <c r="E250" s="98" t="s">
        <v>44</v>
      </c>
      <c r="F250" s="98" t="s">
        <v>229</v>
      </c>
      <c r="G250" s="98" t="s">
        <v>70</v>
      </c>
      <c r="H250" s="121">
        <v>7.0360924990904225E-2</v>
      </c>
      <c r="I250" s="98" t="s">
        <v>134</v>
      </c>
      <c r="J250" s="11"/>
    </row>
    <row r="251" spans="1:10" hidden="1" x14ac:dyDescent="0.25">
      <c r="A251" s="11"/>
      <c r="B251" s="98">
        <v>2024</v>
      </c>
      <c r="C251" s="98" t="s">
        <v>25</v>
      </c>
      <c r="D251" s="98" t="s">
        <v>29</v>
      </c>
      <c r="E251" s="98" t="s">
        <v>44</v>
      </c>
      <c r="F251" s="98" t="s">
        <v>230</v>
      </c>
      <c r="G251" s="98" t="s">
        <v>71</v>
      </c>
      <c r="H251" s="121">
        <v>2.1020216873406286E-2</v>
      </c>
      <c r="I251" s="98" t="s">
        <v>146</v>
      </c>
      <c r="J251" s="11"/>
    </row>
    <row r="252" spans="1:10" hidden="1" x14ac:dyDescent="0.25">
      <c r="A252" s="11"/>
      <c r="B252" s="98">
        <v>2024</v>
      </c>
      <c r="C252" s="98" t="s">
        <v>25</v>
      </c>
      <c r="D252" s="98" t="s">
        <v>29</v>
      </c>
      <c r="E252" s="98" t="s">
        <v>44</v>
      </c>
      <c r="F252" s="98" t="s">
        <v>230</v>
      </c>
      <c r="G252" s="98" t="s">
        <v>71</v>
      </c>
      <c r="H252" s="121">
        <v>2.1020216873406286E-2</v>
      </c>
      <c r="I252" s="98" t="s">
        <v>145</v>
      </c>
      <c r="J252" s="11"/>
    </row>
    <row r="253" spans="1:10" x14ac:dyDescent="0.25">
      <c r="A253" s="11"/>
      <c r="B253" s="98">
        <v>2024</v>
      </c>
      <c r="C253" s="98" t="s">
        <v>25</v>
      </c>
      <c r="D253" s="98" t="s">
        <v>29</v>
      </c>
      <c r="E253" s="98" t="s">
        <v>44</v>
      </c>
      <c r="F253" s="98" t="s">
        <v>230</v>
      </c>
      <c r="G253" s="98" t="s">
        <v>71</v>
      </c>
      <c r="H253" s="121">
        <v>6.3060650620218858E-2</v>
      </c>
      <c r="I253" s="98" t="s">
        <v>134</v>
      </c>
      <c r="J253" s="11"/>
    </row>
    <row r="254" spans="1:10" hidden="1" x14ac:dyDescent="0.25">
      <c r="A254" s="11"/>
      <c r="B254" s="98">
        <v>2024</v>
      </c>
      <c r="C254" s="98" t="s">
        <v>25</v>
      </c>
      <c r="D254" s="98" t="s">
        <v>29</v>
      </c>
      <c r="E254" s="98" t="s">
        <v>44</v>
      </c>
      <c r="F254" s="98" t="s">
        <v>14</v>
      </c>
      <c r="G254" s="98" t="s">
        <v>72</v>
      </c>
      <c r="H254" s="121">
        <v>2.5510011296430266E-3</v>
      </c>
      <c r="I254" s="98" t="s">
        <v>146</v>
      </c>
      <c r="J254" s="11"/>
    </row>
    <row r="255" spans="1:10" hidden="1" x14ac:dyDescent="0.25">
      <c r="A255" s="11"/>
      <c r="B255" s="98">
        <v>2024</v>
      </c>
      <c r="C255" s="98" t="s">
        <v>25</v>
      </c>
      <c r="D255" s="98" t="s">
        <v>29</v>
      </c>
      <c r="E255" s="98" t="s">
        <v>44</v>
      </c>
      <c r="F255" s="98" t="s">
        <v>14</v>
      </c>
      <c r="G255" s="98" t="s">
        <v>72</v>
      </c>
      <c r="H255" s="121">
        <v>2.5510011296430266E-3</v>
      </c>
      <c r="I255" s="98" t="s">
        <v>145</v>
      </c>
      <c r="J255" s="11"/>
    </row>
    <row r="256" spans="1:10" x14ac:dyDescent="0.25">
      <c r="A256" s="11"/>
      <c r="B256" s="98">
        <v>2024</v>
      </c>
      <c r="C256" s="98" t="s">
        <v>25</v>
      </c>
      <c r="D256" s="98" t="s">
        <v>29</v>
      </c>
      <c r="E256" s="98" t="s">
        <v>44</v>
      </c>
      <c r="F256" s="98" t="s">
        <v>14</v>
      </c>
      <c r="G256" s="98" t="s">
        <v>72</v>
      </c>
      <c r="H256" s="121">
        <v>7.6530033889290802E-3</v>
      </c>
      <c r="I256" s="98" t="s">
        <v>134</v>
      </c>
      <c r="J256" s="11"/>
    </row>
    <row r="257" spans="1:10" hidden="1" x14ac:dyDescent="0.25">
      <c r="A257" s="11"/>
      <c r="B257" s="98">
        <v>2024</v>
      </c>
      <c r="C257" s="98" t="s">
        <v>25</v>
      </c>
      <c r="D257" s="98" t="s">
        <v>29</v>
      </c>
      <c r="E257" s="98" t="s">
        <v>44</v>
      </c>
      <c r="F257" s="98" t="s">
        <v>14</v>
      </c>
      <c r="G257" s="98" t="s">
        <v>73</v>
      </c>
      <c r="H257" s="121">
        <v>0.16624159173391442</v>
      </c>
      <c r="I257" s="98" t="s">
        <v>146</v>
      </c>
      <c r="J257" s="11"/>
    </row>
    <row r="258" spans="1:10" hidden="1" x14ac:dyDescent="0.25">
      <c r="A258" s="11"/>
      <c r="B258" s="98">
        <v>2024</v>
      </c>
      <c r="C258" s="98" t="s">
        <v>25</v>
      </c>
      <c r="D258" s="98" t="s">
        <v>29</v>
      </c>
      <c r="E258" s="98" t="s">
        <v>44</v>
      </c>
      <c r="F258" s="98" t="s">
        <v>14</v>
      </c>
      <c r="G258" s="98" t="s">
        <v>73</v>
      </c>
      <c r="H258" s="121">
        <v>0.16624159173391442</v>
      </c>
      <c r="I258" s="98" t="s">
        <v>145</v>
      </c>
      <c r="J258" s="11"/>
    </row>
    <row r="259" spans="1:10" x14ac:dyDescent="0.25">
      <c r="A259" s="11"/>
      <c r="B259" s="98">
        <v>2024</v>
      </c>
      <c r="C259" s="98" t="s">
        <v>25</v>
      </c>
      <c r="D259" s="98" t="s">
        <v>29</v>
      </c>
      <c r="E259" s="98" t="s">
        <v>44</v>
      </c>
      <c r="F259" s="98" t="s">
        <v>14</v>
      </c>
      <c r="G259" s="98" t="s">
        <v>73</v>
      </c>
      <c r="H259" s="121">
        <v>0.49872477520174324</v>
      </c>
      <c r="I259" s="98" t="s">
        <v>134</v>
      </c>
      <c r="J259" s="11"/>
    </row>
    <row r="260" spans="1:10" hidden="1" x14ac:dyDescent="0.25">
      <c r="A260" s="11"/>
      <c r="B260" s="98">
        <v>2024</v>
      </c>
      <c r="C260" s="98" t="s">
        <v>25</v>
      </c>
      <c r="D260" s="98" t="s">
        <v>29</v>
      </c>
      <c r="E260" s="98" t="s">
        <v>44</v>
      </c>
      <c r="F260" s="98" t="s">
        <v>14</v>
      </c>
      <c r="G260" s="98" t="s">
        <v>74</v>
      </c>
      <c r="H260" s="121">
        <v>0.14515407254208462</v>
      </c>
      <c r="I260" s="98" t="s">
        <v>146</v>
      </c>
      <c r="J260" s="11"/>
    </row>
    <row r="261" spans="1:10" hidden="1" x14ac:dyDescent="0.25">
      <c r="A261" s="11"/>
      <c r="B261" s="98">
        <v>2024</v>
      </c>
      <c r="C261" s="98" t="s">
        <v>25</v>
      </c>
      <c r="D261" s="98" t="s">
        <v>29</v>
      </c>
      <c r="E261" s="98" t="s">
        <v>44</v>
      </c>
      <c r="F261" s="98" t="s">
        <v>14</v>
      </c>
      <c r="G261" s="98" t="s">
        <v>74</v>
      </c>
      <c r="H261" s="121">
        <v>0.14515407254208462</v>
      </c>
      <c r="I261" s="98" t="s">
        <v>145</v>
      </c>
      <c r="J261" s="11"/>
    </row>
    <row r="262" spans="1:10" x14ac:dyDescent="0.25">
      <c r="A262" s="11"/>
      <c r="B262" s="98">
        <v>2024</v>
      </c>
      <c r="C262" s="98" t="s">
        <v>25</v>
      </c>
      <c r="D262" s="98" t="s">
        <v>29</v>
      </c>
      <c r="E262" s="98" t="s">
        <v>44</v>
      </c>
      <c r="F262" s="98" t="s">
        <v>14</v>
      </c>
      <c r="G262" s="98" t="s">
        <v>74</v>
      </c>
      <c r="H262" s="121">
        <v>0.43546221762625387</v>
      </c>
      <c r="I262" s="98" t="s">
        <v>134</v>
      </c>
      <c r="J262" s="11"/>
    </row>
    <row r="263" spans="1:10" hidden="1" x14ac:dyDescent="0.25">
      <c r="A263" s="11"/>
      <c r="B263" s="98">
        <v>2024</v>
      </c>
      <c r="C263" s="98" t="s">
        <v>25</v>
      </c>
      <c r="D263" s="98" t="s">
        <v>29</v>
      </c>
      <c r="E263" s="98" t="s">
        <v>44</v>
      </c>
      <c r="F263" s="98" t="s">
        <v>231</v>
      </c>
      <c r="G263" s="98" t="s">
        <v>75</v>
      </c>
      <c r="H263" s="121">
        <v>8.0594120876503403E-2</v>
      </c>
      <c r="I263" s="98" t="s">
        <v>146</v>
      </c>
      <c r="J263" s="11"/>
    </row>
    <row r="264" spans="1:10" hidden="1" x14ac:dyDescent="0.25">
      <c r="A264" s="11"/>
      <c r="B264" s="98">
        <v>2024</v>
      </c>
      <c r="C264" s="98" t="s">
        <v>25</v>
      </c>
      <c r="D264" s="98" t="s">
        <v>29</v>
      </c>
      <c r="E264" s="98" t="s">
        <v>44</v>
      </c>
      <c r="F264" s="98" t="s">
        <v>231</v>
      </c>
      <c r="G264" s="98" t="s">
        <v>75</v>
      </c>
      <c r="H264" s="121">
        <v>8.0594120876503403E-2</v>
      </c>
      <c r="I264" s="98" t="s">
        <v>145</v>
      </c>
      <c r="J264" s="11"/>
    </row>
    <row r="265" spans="1:10" x14ac:dyDescent="0.25">
      <c r="A265" s="11"/>
      <c r="B265" s="98">
        <v>2024</v>
      </c>
      <c r="C265" s="98" t="s">
        <v>25</v>
      </c>
      <c r="D265" s="98" t="s">
        <v>29</v>
      </c>
      <c r="E265" s="98" t="s">
        <v>44</v>
      </c>
      <c r="F265" s="98" t="s">
        <v>231</v>
      </c>
      <c r="G265" s="98" t="s">
        <v>75</v>
      </c>
      <c r="H265" s="121">
        <v>0.24178236262951019</v>
      </c>
      <c r="I265" s="98" t="s">
        <v>134</v>
      </c>
      <c r="J265" s="11"/>
    </row>
    <row r="266" spans="1:10" hidden="1" x14ac:dyDescent="0.25">
      <c r="A266" s="11"/>
      <c r="B266" s="98">
        <v>2024</v>
      </c>
      <c r="C266" s="98" t="s">
        <v>25</v>
      </c>
      <c r="D266" s="98" t="s">
        <v>29</v>
      </c>
      <c r="E266" s="98" t="s">
        <v>45</v>
      </c>
      <c r="F266" s="98" t="s">
        <v>11</v>
      </c>
      <c r="G266" s="98" t="s">
        <v>110</v>
      </c>
      <c r="H266" s="121">
        <v>1.6217426126147658E-3</v>
      </c>
      <c r="I266" s="98" t="s">
        <v>146</v>
      </c>
      <c r="J266" s="11"/>
    </row>
    <row r="267" spans="1:10" hidden="1" x14ac:dyDescent="0.25">
      <c r="A267" s="11"/>
      <c r="B267" s="98">
        <v>2024</v>
      </c>
      <c r="C267" s="98" t="s">
        <v>25</v>
      </c>
      <c r="D267" s="98" t="s">
        <v>29</v>
      </c>
      <c r="E267" s="98" t="s">
        <v>45</v>
      </c>
      <c r="F267" s="98" t="s">
        <v>11</v>
      </c>
      <c r="G267" s="98" t="s">
        <v>110</v>
      </c>
      <c r="H267" s="121">
        <v>1.6217426126147658E-3</v>
      </c>
      <c r="I267" s="98" t="s">
        <v>145</v>
      </c>
      <c r="J267" s="11"/>
    </row>
    <row r="268" spans="1:10" x14ac:dyDescent="0.25">
      <c r="A268" s="11"/>
      <c r="B268" s="98">
        <v>2024</v>
      </c>
      <c r="C268" s="98" t="s">
        <v>25</v>
      </c>
      <c r="D268" s="98" t="s">
        <v>29</v>
      </c>
      <c r="E268" s="98" t="s">
        <v>45</v>
      </c>
      <c r="F268" s="98" t="s">
        <v>11</v>
      </c>
      <c r="G268" s="98" t="s">
        <v>110</v>
      </c>
      <c r="H268" s="121">
        <v>1.6217426126147658E-3</v>
      </c>
      <c r="I268" s="98" t="s">
        <v>134</v>
      </c>
      <c r="J268" s="11"/>
    </row>
    <row r="269" spans="1:10" hidden="1" x14ac:dyDescent="0.25">
      <c r="A269" s="11"/>
      <c r="B269" s="98">
        <v>2024</v>
      </c>
      <c r="C269" s="98" t="s">
        <v>25</v>
      </c>
      <c r="D269" s="98" t="s">
        <v>29</v>
      </c>
      <c r="E269" s="98" t="s">
        <v>45</v>
      </c>
      <c r="F269" s="98" t="s">
        <v>11</v>
      </c>
      <c r="G269" s="98" t="s">
        <v>76</v>
      </c>
      <c r="H269" s="121">
        <v>6.2185720480713198E-3</v>
      </c>
      <c r="I269" s="98" t="s">
        <v>146</v>
      </c>
      <c r="J269" s="11"/>
    </row>
    <row r="270" spans="1:10" hidden="1" x14ac:dyDescent="0.25">
      <c r="A270" s="11"/>
      <c r="B270" s="98">
        <v>2024</v>
      </c>
      <c r="C270" s="98" t="s">
        <v>25</v>
      </c>
      <c r="D270" s="98" t="s">
        <v>29</v>
      </c>
      <c r="E270" s="98" t="s">
        <v>45</v>
      </c>
      <c r="F270" s="98" t="s">
        <v>11</v>
      </c>
      <c r="G270" s="98" t="s">
        <v>76</v>
      </c>
      <c r="H270" s="121">
        <v>6.2185720480713198E-3</v>
      </c>
      <c r="I270" s="98" t="s">
        <v>145</v>
      </c>
      <c r="J270" s="11"/>
    </row>
    <row r="271" spans="1:10" x14ac:dyDescent="0.25">
      <c r="A271" s="11"/>
      <c r="B271" s="98">
        <v>2024</v>
      </c>
      <c r="C271" s="98" t="s">
        <v>25</v>
      </c>
      <c r="D271" s="98" t="s">
        <v>29</v>
      </c>
      <c r="E271" s="98" t="s">
        <v>45</v>
      </c>
      <c r="F271" s="98" t="s">
        <v>11</v>
      </c>
      <c r="G271" s="98" t="s">
        <v>76</v>
      </c>
      <c r="H271" s="121">
        <v>6.2185720480713198E-3</v>
      </c>
      <c r="I271" s="98" t="s">
        <v>134</v>
      </c>
      <c r="J271" s="11"/>
    </row>
    <row r="272" spans="1:10" hidden="1" x14ac:dyDescent="0.25">
      <c r="A272" s="11"/>
      <c r="B272" s="98">
        <v>2024</v>
      </c>
      <c r="C272" s="98" t="s">
        <v>25</v>
      </c>
      <c r="D272" s="98" t="s">
        <v>29</v>
      </c>
      <c r="E272" s="98" t="s">
        <v>45</v>
      </c>
      <c r="F272" s="98" t="s">
        <v>11</v>
      </c>
      <c r="G272" s="98" t="s">
        <v>78</v>
      </c>
      <c r="H272" s="121">
        <v>2.2461135184714506E-4</v>
      </c>
      <c r="I272" s="98" t="s">
        <v>146</v>
      </c>
      <c r="J272" s="11"/>
    </row>
    <row r="273" spans="1:10" hidden="1" x14ac:dyDescent="0.25">
      <c r="A273" s="11"/>
      <c r="B273" s="98">
        <v>2024</v>
      </c>
      <c r="C273" s="98" t="s">
        <v>25</v>
      </c>
      <c r="D273" s="98" t="s">
        <v>29</v>
      </c>
      <c r="E273" s="98" t="s">
        <v>45</v>
      </c>
      <c r="F273" s="98" t="s">
        <v>11</v>
      </c>
      <c r="G273" s="98" t="s">
        <v>78</v>
      </c>
      <c r="H273" s="121">
        <v>2.2461135184714506E-4</v>
      </c>
      <c r="I273" s="98" t="s">
        <v>145</v>
      </c>
      <c r="J273" s="11"/>
    </row>
    <row r="274" spans="1:10" x14ac:dyDescent="0.25">
      <c r="A274" s="11"/>
      <c r="B274" s="98">
        <v>2024</v>
      </c>
      <c r="C274" s="98" t="s">
        <v>25</v>
      </c>
      <c r="D274" s="98" t="s">
        <v>29</v>
      </c>
      <c r="E274" s="98" t="s">
        <v>45</v>
      </c>
      <c r="F274" s="98" t="s">
        <v>11</v>
      </c>
      <c r="G274" s="98" t="s">
        <v>78</v>
      </c>
      <c r="H274" s="121">
        <v>2.2461135184714506E-4</v>
      </c>
      <c r="I274" s="98" t="s">
        <v>134</v>
      </c>
      <c r="J274" s="11"/>
    </row>
    <row r="275" spans="1:10" hidden="1" x14ac:dyDescent="0.25">
      <c r="A275" s="11"/>
      <c r="B275" s="98">
        <v>2024</v>
      </c>
      <c r="C275" s="98" t="s">
        <v>25</v>
      </c>
      <c r="D275" s="98" t="s">
        <v>29</v>
      </c>
      <c r="E275" s="98" t="s">
        <v>45</v>
      </c>
      <c r="F275" s="98" t="s">
        <v>11</v>
      </c>
      <c r="G275" s="98" t="s">
        <v>80</v>
      </c>
      <c r="H275" s="121">
        <v>2.9540852560084267E-2</v>
      </c>
      <c r="I275" s="98" t="s">
        <v>146</v>
      </c>
      <c r="J275" s="11"/>
    </row>
    <row r="276" spans="1:10" hidden="1" x14ac:dyDescent="0.25">
      <c r="A276" s="11"/>
      <c r="B276" s="98">
        <v>2024</v>
      </c>
      <c r="C276" s="98" t="s">
        <v>25</v>
      </c>
      <c r="D276" s="98" t="s">
        <v>29</v>
      </c>
      <c r="E276" s="98" t="s">
        <v>45</v>
      </c>
      <c r="F276" s="98" t="s">
        <v>11</v>
      </c>
      <c r="G276" s="98" t="s">
        <v>80</v>
      </c>
      <c r="H276" s="121">
        <v>2.9540852560084267E-2</v>
      </c>
      <c r="I276" s="98" t="s">
        <v>145</v>
      </c>
      <c r="J276" s="11"/>
    </row>
    <row r="277" spans="1:10" x14ac:dyDescent="0.25">
      <c r="A277" s="11"/>
      <c r="B277" s="98">
        <v>2024</v>
      </c>
      <c r="C277" s="98" t="s">
        <v>25</v>
      </c>
      <c r="D277" s="98" t="s">
        <v>29</v>
      </c>
      <c r="E277" s="98" t="s">
        <v>45</v>
      </c>
      <c r="F277" s="98" t="s">
        <v>11</v>
      </c>
      <c r="G277" s="98" t="s">
        <v>80</v>
      </c>
      <c r="H277" s="121">
        <v>2.9540852560084267E-2</v>
      </c>
      <c r="I277" s="98" t="s">
        <v>134</v>
      </c>
      <c r="J277" s="11"/>
    </row>
    <row r="278" spans="1:10" hidden="1" x14ac:dyDescent="0.25">
      <c r="A278" s="11"/>
      <c r="B278" s="98">
        <v>2024</v>
      </c>
      <c r="C278" s="98" t="s">
        <v>25</v>
      </c>
      <c r="D278" s="98" t="s">
        <v>29</v>
      </c>
      <c r="E278" s="98" t="s">
        <v>45</v>
      </c>
      <c r="F278" s="98" t="s">
        <v>11</v>
      </c>
      <c r="G278" s="98" t="s">
        <v>81</v>
      </c>
      <c r="H278" s="121">
        <v>1.0452131138302167E-3</v>
      </c>
      <c r="I278" s="98" t="s">
        <v>146</v>
      </c>
      <c r="J278" s="11"/>
    </row>
    <row r="279" spans="1:10" hidden="1" x14ac:dyDescent="0.25">
      <c r="A279" s="11"/>
      <c r="B279" s="98">
        <v>2024</v>
      </c>
      <c r="C279" s="98" t="s">
        <v>25</v>
      </c>
      <c r="D279" s="98" t="s">
        <v>29</v>
      </c>
      <c r="E279" s="98" t="s">
        <v>45</v>
      </c>
      <c r="F279" s="98" t="s">
        <v>11</v>
      </c>
      <c r="G279" s="98" t="s">
        <v>81</v>
      </c>
      <c r="H279" s="121">
        <v>1.0452131138302167E-3</v>
      </c>
      <c r="I279" s="98" t="s">
        <v>145</v>
      </c>
      <c r="J279" s="11"/>
    </row>
    <row r="280" spans="1:10" x14ac:dyDescent="0.25">
      <c r="A280" s="11"/>
      <c r="B280" s="98">
        <v>2024</v>
      </c>
      <c r="C280" s="98" t="s">
        <v>25</v>
      </c>
      <c r="D280" s="98" t="s">
        <v>29</v>
      </c>
      <c r="E280" s="98" t="s">
        <v>45</v>
      </c>
      <c r="F280" s="98" t="s">
        <v>11</v>
      </c>
      <c r="G280" s="98" t="s">
        <v>81</v>
      </c>
      <c r="H280" s="121">
        <v>1.0452131138302167E-3</v>
      </c>
      <c r="I280" s="98" t="s">
        <v>134</v>
      </c>
      <c r="J280" s="11"/>
    </row>
    <row r="281" spans="1:10" hidden="1" x14ac:dyDescent="0.25">
      <c r="A281" s="11"/>
      <c r="B281" s="98">
        <v>2024</v>
      </c>
      <c r="C281" s="98" t="s">
        <v>25</v>
      </c>
      <c r="D281" s="98" t="s">
        <v>29</v>
      </c>
      <c r="E281" s="98" t="s">
        <v>45</v>
      </c>
      <c r="F281" s="98" t="s">
        <v>232</v>
      </c>
      <c r="G281" s="98" t="s">
        <v>82</v>
      </c>
      <c r="H281" s="121">
        <v>2.0677218310838263E-4</v>
      </c>
      <c r="I281" s="98" t="s">
        <v>146</v>
      </c>
      <c r="J281" s="11"/>
    </row>
    <row r="282" spans="1:10" hidden="1" x14ac:dyDescent="0.25">
      <c r="A282" s="11"/>
      <c r="B282" s="98">
        <v>2024</v>
      </c>
      <c r="C282" s="98" t="s">
        <v>25</v>
      </c>
      <c r="D282" s="98" t="s">
        <v>29</v>
      </c>
      <c r="E282" s="98" t="s">
        <v>45</v>
      </c>
      <c r="F282" s="98" t="s">
        <v>232</v>
      </c>
      <c r="G282" s="98" t="s">
        <v>82</v>
      </c>
      <c r="H282" s="121">
        <v>2.0677218310838263E-4</v>
      </c>
      <c r="I282" s="98" t="s">
        <v>145</v>
      </c>
      <c r="J282" s="11"/>
    </row>
    <row r="283" spans="1:10" x14ac:dyDescent="0.25">
      <c r="A283" s="11"/>
      <c r="B283" s="98">
        <v>2024</v>
      </c>
      <c r="C283" s="98" t="s">
        <v>25</v>
      </c>
      <c r="D283" s="98" t="s">
        <v>29</v>
      </c>
      <c r="E283" s="98" t="s">
        <v>45</v>
      </c>
      <c r="F283" s="98" t="s">
        <v>232</v>
      </c>
      <c r="G283" s="98" t="s">
        <v>82</v>
      </c>
      <c r="H283" s="121">
        <v>2.0677218310838263E-4</v>
      </c>
      <c r="I283" s="98" t="s">
        <v>134</v>
      </c>
      <c r="J283" s="11"/>
    </row>
    <row r="284" spans="1:10" hidden="1" x14ac:dyDescent="0.25">
      <c r="A284" s="11"/>
      <c r="B284" s="98">
        <v>2024</v>
      </c>
      <c r="C284" s="98" t="s">
        <v>25</v>
      </c>
      <c r="D284" s="98" t="s">
        <v>29</v>
      </c>
      <c r="E284" s="98" t="s">
        <v>45</v>
      </c>
      <c r="F284" s="98" t="s">
        <v>13</v>
      </c>
      <c r="G284" s="98" t="s">
        <v>85</v>
      </c>
      <c r="H284" s="121">
        <v>0.1336988935978802</v>
      </c>
      <c r="I284" s="98" t="s">
        <v>146</v>
      </c>
      <c r="J284" s="11"/>
    </row>
    <row r="285" spans="1:10" hidden="1" x14ac:dyDescent="0.25">
      <c r="A285" s="11"/>
      <c r="B285" s="98">
        <v>2024</v>
      </c>
      <c r="C285" s="98" t="s">
        <v>25</v>
      </c>
      <c r="D285" s="98" t="s">
        <v>29</v>
      </c>
      <c r="E285" s="98" t="s">
        <v>45</v>
      </c>
      <c r="F285" s="98" t="s">
        <v>13</v>
      </c>
      <c r="G285" s="98" t="s">
        <v>85</v>
      </c>
      <c r="H285" s="121">
        <v>0.1336988935978802</v>
      </c>
      <c r="I285" s="98" t="s">
        <v>145</v>
      </c>
      <c r="J285" s="11"/>
    </row>
    <row r="286" spans="1:10" x14ac:dyDescent="0.25">
      <c r="A286" s="11"/>
      <c r="B286" s="98">
        <v>2024</v>
      </c>
      <c r="C286" s="98" t="s">
        <v>25</v>
      </c>
      <c r="D286" s="98" t="s">
        <v>29</v>
      </c>
      <c r="E286" s="98" t="s">
        <v>45</v>
      </c>
      <c r="F286" s="98" t="s">
        <v>13</v>
      </c>
      <c r="G286" s="98" t="s">
        <v>85</v>
      </c>
      <c r="H286" s="121">
        <v>0.1336988935978802</v>
      </c>
      <c r="I286" s="98" t="s">
        <v>134</v>
      </c>
      <c r="J286" s="11"/>
    </row>
    <row r="287" spans="1:10" hidden="1" x14ac:dyDescent="0.25">
      <c r="A287" s="11"/>
      <c r="B287" s="98">
        <v>2024</v>
      </c>
      <c r="C287" s="98" t="s">
        <v>25</v>
      </c>
      <c r="D287" s="98" t="s">
        <v>29</v>
      </c>
      <c r="E287" s="98" t="s">
        <v>45</v>
      </c>
      <c r="F287" s="98" t="s">
        <v>13</v>
      </c>
      <c r="G287" s="98" t="s">
        <v>86</v>
      </c>
      <c r="H287" s="121">
        <v>7.2167546261357073E-5</v>
      </c>
      <c r="I287" s="98" t="s">
        <v>146</v>
      </c>
      <c r="J287" s="11"/>
    </row>
    <row r="288" spans="1:10" hidden="1" x14ac:dyDescent="0.25">
      <c r="A288" s="11"/>
      <c r="B288" s="98">
        <v>2024</v>
      </c>
      <c r="C288" s="98" t="s">
        <v>25</v>
      </c>
      <c r="D288" s="98" t="s">
        <v>29</v>
      </c>
      <c r="E288" s="98" t="s">
        <v>45</v>
      </c>
      <c r="F288" s="98" t="s">
        <v>13</v>
      </c>
      <c r="G288" s="98" t="s">
        <v>86</v>
      </c>
      <c r="H288" s="121">
        <v>7.2167546261357073E-5</v>
      </c>
      <c r="I288" s="98" t="s">
        <v>145</v>
      </c>
      <c r="J288" s="11"/>
    </row>
    <row r="289" spans="1:10" x14ac:dyDescent="0.25">
      <c r="A289" s="11"/>
      <c r="B289" s="98">
        <v>2024</v>
      </c>
      <c r="C289" s="98" t="s">
        <v>25</v>
      </c>
      <c r="D289" s="98" t="s">
        <v>29</v>
      </c>
      <c r="E289" s="98" t="s">
        <v>45</v>
      </c>
      <c r="F289" s="98" t="s">
        <v>13</v>
      </c>
      <c r="G289" s="98" t="s">
        <v>86</v>
      </c>
      <c r="H289" s="121">
        <v>7.2167546261357073E-5</v>
      </c>
      <c r="I289" s="98" t="s">
        <v>134</v>
      </c>
      <c r="J289" s="11"/>
    </row>
    <row r="290" spans="1:10" hidden="1" x14ac:dyDescent="0.25">
      <c r="A290" s="11"/>
      <c r="B290" s="98">
        <v>2024</v>
      </c>
      <c r="C290" s="98" t="s">
        <v>25</v>
      </c>
      <c r="D290" s="98" t="s">
        <v>29</v>
      </c>
      <c r="E290" s="98" t="s">
        <v>45</v>
      </c>
      <c r="F290" s="98" t="s">
        <v>15</v>
      </c>
      <c r="G290" s="98" t="s">
        <v>87</v>
      </c>
      <c r="H290" s="121">
        <v>0.20445065855842459</v>
      </c>
      <c r="I290" s="98" t="s">
        <v>146</v>
      </c>
      <c r="J290" s="11"/>
    </row>
    <row r="291" spans="1:10" hidden="1" x14ac:dyDescent="0.25">
      <c r="A291" s="11"/>
      <c r="B291" s="98">
        <v>2024</v>
      </c>
      <c r="C291" s="98" t="s">
        <v>25</v>
      </c>
      <c r="D291" s="98" t="s">
        <v>29</v>
      </c>
      <c r="E291" s="98" t="s">
        <v>45</v>
      </c>
      <c r="F291" s="98" t="s">
        <v>15</v>
      </c>
      <c r="G291" s="98" t="s">
        <v>87</v>
      </c>
      <c r="H291" s="121">
        <v>0.20445065855842459</v>
      </c>
      <c r="I291" s="98" t="s">
        <v>145</v>
      </c>
      <c r="J291" s="11"/>
    </row>
    <row r="292" spans="1:10" x14ac:dyDescent="0.25">
      <c r="A292" s="11"/>
      <c r="B292" s="98">
        <v>2024</v>
      </c>
      <c r="C292" s="98" t="s">
        <v>25</v>
      </c>
      <c r="D292" s="98" t="s">
        <v>29</v>
      </c>
      <c r="E292" s="98" t="s">
        <v>45</v>
      </c>
      <c r="F292" s="98" t="s">
        <v>15</v>
      </c>
      <c r="G292" s="98" t="s">
        <v>87</v>
      </c>
      <c r="H292" s="121">
        <v>0.20445065855842459</v>
      </c>
      <c r="I292" s="98" t="s">
        <v>134</v>
      </c>
      <c r="J292" s="11"/>
    </row>
    <row r="293" spans="1:10" hidden="1" x14ac:dyDescent="0.25">
      <c r="A293" s="11"/>
      <c r="B293" s="98">
        <v>2024</v>
      </c>
      <c r="C293" s="98" t="s">
        <v>25</v>
      </c>
      <c r="D293" s="98" t="s">
        <v>29</v>
      </c>
      <c r="E293" s="98" t="s">
        <v>45</v>
      </c>
      <c r="F293" s="98" t="s">
        <v>16</v>
      </c>
      <c r="G293" s="98" t="s">
        <v>88</v>
      </c>
      <c r="H293" s="121">
        <v>5.2301199256826194E-4</v>
      </c>
      <c r="I293" s="98" t="s">
        <v>146</v>
      </c>
      <c r="J293" s="11"/>
    </row>
    <row r="294" spans="1:10" hidden="1" x14ac:dyDescent="0.25">
      <c r="A294" s="11"/>
      <c r="B294" s="98">
        <v>2024</v>
      </c>
      <c r="C294" s="98" t="s">
        <v>25</v>
      </c>
      <c r="D294" s="98" t="s">
        <v>29</v>
      </c>
      <c r="E294" s="98" t="s">
        <v>45</v>
      </c>
      <c r="F294" s="98" t="s">
        <v>16</v>
      </c>
      <c r="G294" s="98" t="s">
        <v>88</v>
      </c>
      <c r="H294" s="121">
        <v>5.2301199256826194E-4</v>
      </c>
      <c r="I294" s="98" t="s">
        <v>145</v>
      </c>
      <c r="J294" s="11"/>
    </row>
    <row r="295" spans="1:10" x14ac:dyDescent="0.25">
      <c r="A295" s="11"/>
      <c r="B295" s="98">
        <v>2024</v>
      </c>
      <c r="C295" s="98" t="s">
        <v>25</v>
      </c>
      <c r="D295" s="98" t="s">
        <v>29</v>
      </c>
      <c r="E295" s="98" t="s">
        <v>45</v>
      </c>
      <c r="F295" s="98" t="s">
        <v>16</v>
      </c>
      <c r="G295" s="98" t="s">
        <v>88</v>
      </c>
      <c r="H295" s="121">
        <v>5.2301199256826194E-4</v>
      </c>
      <c r="I295" s="98" t="s">
        <v>134</v>
      </c>
      <c r="J295" s="11"/>
    </row>
    <row r="296" spans="1:10" hidden="1" x14ac:dyDescent="0.25">
      <c r="A296" s="11"/>
      <c r="B296" s="98">
        <v>2024</v>
      </c>
      <c r="C296" s="98" t="s">
        <v>25</v>
      </c>
      <c r="D296" s="98" t="s">
        <v>29</v>
      </c>
      <c r="E296" s="98" t="s">
        <v>45</v>
      </c>
      <c r="F296" s="98" t="s">
        <v>16</v>
      </c>
      <c r="G296" s="98" t="s">
        <v>89</v>
      </c>
      <c r="H296" s="121">
        <v>4.4395204020329215E-3</v>
      </c>
      <c r="I296" s="98" t="s">
        <v>146</v>
      </c>
      <c r="J296" s="11"/>
    </row>
    <row r="297" spans="1:10" hidden="1" x14ac:dyDescent="0.25">
      <c r="A297" s="11"/>
      <c r="B297" s="98">
        <v>2024</v>
      </c>
      <c r="C297" s="98" t="s">
        <v>25</v>
      </c>
      <c r="D297" s="98" t="s">
        <v>29</v>
      </c>
      <c r="E297" s="98" t="s">
        <v>45</v>
      </c>
      <c r="F297" s="98" t="s">
        <v>16</v>
      </c>
      <c r="G297" s="98" t="s">
        <v>89</v>
      </c>
      <c r="H297" s="121">
        <v>4.4395204020329215E-3</v>
      </c>
      <c r="I297" s="98" t="s">
        <v>145</v>
      </c>
      <c r="J297" s="11"/>
    </row>
    <row r="298" spans="1:10" x14ac:dyDescent="0.25">
      <c r="A298" s="11"/>
      <c r="B298" s="98">
        <v>2024</v>
      </c>
      <c r="C298" s="98" t="s">
        <v>25</v>
      </c>
      <c r="D298" s="98" t="s">
        <v>29</v>
      </c>
      <c r="E298" s="98" t="s">
        <v>45</v>
      </c>
      <c r="F298" s="98" t="s">
        <v>16</v>
      </c>
      <c r="G298" s="98" t="s">
        <v>89</v>
      </c>
      <c r="H298" s="121">
        <v>4.4395204020329215E-3</v>
      </c>
      <c r="I298" s="98" t="s">
        <v>134</v>
      </c>
      <c r="J298" s="11"/>
    </row>
    <row r="299" spans="1:10" hidden="1" x14ac:dyDescent="0.25">
      <c r="A299" s="11"/>
      <c r="B299" s="98">
        <v>2024</v>
      </c>
      <c r="C299" s="98" t="s">
        <v>25</v>
      </c>
      <c r="D299" s="98" t="s">
        <v>29</v>
      </c>
      <c r="E299" s="98" t="s">
        <v>45</v>
      </c>
      <c r="F299" s="98" t="s">
        <v>16</v>
      </c>
      <c r="G299" s="98" t="s">
        <v>90</v>
      </c>
      <c r="H299" s="121">
        <v>3.2434852252295315E-4</v>
      </c>
      <c r="I299" s="98" t="s">
        <v>146</v>
      </c>
      <c r="J299" s="11"/>
    </row>
    <row r="300" spans="1:10" hidden="1" x14ac:dyDescent="0.25">
      <c r="A300" s="11"/>
      <c r="B300" s="98">
        <v>2024</v>
      </c>
      <c r="C300" s="98" t="s">
        <v>25</v>
      </c>
      <c r="D300" s="98" t="s">
        <v>29</v>
      </c>
      <c r="E300" s="98" t="s">
        <v>45</v>
      </c>
      <c r="F300" s="98" t="s">
        <v>16</v>
      </c>
      <c r="G300" s="98" t="s">
        <v>90</v>
      </c>
      <c r="H300" s="121">
        <v>3.2434852252295315E-4</v>
      </c>
      <c r="I300" s="98" t="s">
        <v>145</v>
      </c>
      <c r="J300" s="11"/>
    </row>
    <row r="301" spans="1:10" x14ac:dyDescent="0.25">
      <c r="A301" s="11"/>
      <c r="B301" s="98">
        <v>2024</v>
      </c>
      <c r="C301" s="98" t="s">
        <v>25</v>
      </c>
      <c r="D301" s="98" t="s">
        <v>29</v>
      </c>
      <c r="E301" s="98" t="s">
        <v>45</v>
      </c>
      <c r="F301" s="98" t="s">
        <v>16</v>
      </c>
      <c r="G301" s="98" t="s">
        <v>90</v>
      </c>
      <c r="H301" s="121">
        <v>3.2434852252295315E-4</v>
      </c>
      <c r="I301" s="98" t="s">
        <v>134</v>
      </c>
      <c r="J301" s="11"/>
    </row>
    <row r="302" spans="1:10" hidden="1" x14ac:dyDescent="0.25">
      <c r="A302" s="11"/>
      <c r="B302" s="98">
        <v>2024</v>
      </c>
      <c r="C302" s="98" t="s">
        <v>25</v>
      </c>
      <c r="D302" s="98" t="s">
        <v>29</v>
      </c>
      <c r="E302" s="98" t="s">
        <v>45</v>
      </c>
      <c r="F302" s="98" t="s">
        <v>16</v>
      </c>
      <c r="G302" s="98" t="s">
        <v>91</v>
      </c>
      <c r="H302" s="121">
        <v>0.77207516865710613</v>
      </c>
      <c r="I302" s="98" t="s">
        <v>146</v>
      </c>
      <c r="J302" s="11"/>
    </row>
    <row r="303" spans="1:10" hidden="1" x14ac:dyDescent="0.25">
      <c r="A303" s="11"/>
      <c r="B303" s="98">
        <v>2024</v>
      </c>
      <c r="C303" s="98" t="s">
        <v>25</v>
      </c>
      <c r="D303" s="98" t="s">
        <v>29</v>
      </c>
      <c r="E303" s="98" t="s">
        <v>45</v>
      </c>
      <c r="F303" s="98" t="s">
        <v>16</v>
      </c>
      <c r="G303" s="98" t="s">
        <v>91</v>
      </c>
      <c r="H303" s="121">
        <v>0.77207516865710613</v>
      </c>
      <c r="I303" s="98" t="s">
        <v>145</v>
      </c>
      <c r="J303" s="11"/>
    </row>
    <row r="304" spans="1:10" x14ac:dyDescent="0.25">
      <c r="A304" s="11"/>
      <c r="B304" s="98">
        <v>2024</v>
      </c>
      <c r="C304" s="98" t="s">
        <v>25</v>
      </c>
      <c r="D304" s="98" t="s">
        <v>29</v>
      </c>
      <c r="E304" s="98" t="s">
        <v>45</v>
      </c>
      <c r="F304" s="98" t="s">
        <v>16</v>
      </c>
      <c r="G304" s="98" t="s">
        <v>91</v>
      </c>
      <c r="H304" s="121">
        <v>0.77207516865710613</v>
      </c>
      <c r="I304" s="98" t="s">
        <v>134</v>
      </c>
      <c r="J304" s="11"/>
    </row>
    <row r="305" spans="1:10" hidden="1" x14ac:dyDescent="0.25">
      <c r="A305" s="11"/>
      <c r="B305" s="98">
        <v>2024</v>
      </c>
      <c r="C305" s="98" t="s">
        <v>25</v>
      </c>
      <c r="D305" s="98" t="s">
        <v>29</v>
      </c>
      <c r="E305" s="98" t="s">
        <v>45</v>
      </c>
      <c r="F305" s="98" t="s">
        <v>16</v>
      </c>
      <c r="G305" s="98" t="s">
        <v>92</v>
      </c>
      <c r="H305" s="121">
        <v>0.21414786851055459</v>
      </c>
      <c r="I305" s="98" t="s">
        <v>146</v>
      </c>
      <c r="J305" s="11"/>
    </row>
    <row r="306" spans="1:10" hidden="1" x14ac:dyDescent="0.25">
      <c r="A306" s="11"/>
      <c r="B306" s="98">
        <v>2024</v>
      </c>
      <c r="C306" s="98" t="s">
        <v>25</v>
      </c>
      <c r="D306" s="98" t="s">
        <v>29</v>
      </c>
      <c r="E306" s="98" t="s">
        <v>45</v>
      </c>
      <c r="F306" s="98" t="s">
        <v>16</v>
      </c>
      <c r="G306" s="98" t="s">
        <v>92</v>
      </c>
      <c r="H306" s="121">
        <v>0.21414786851055459</v>
      </c>
      <c r="I306" s="98" t="s">
        <v>145</v>
      </c>
      <c r="J306" s="11"/>
    </row>
    <row r="307" spans="1:10" x14ac:dyDescent="0.25">
      <c r="A307" s="11"/>
      <c r="B307" s="98">
        <v>2024</v>
      </c>
      <c r="C307" s="98" t="s">
        <v>25</v>
      </c>
      <c r="D307" s="98" t="s">
        <v>29</v>
      </c>
      <c r="E307" s="98" t="s">
        <v>45</v>
      </c>
      <c r="F307" s="98" t="s">
        <v>16</v>
      </c>
      <c r="G307" s="98" t="s">
        <v>92</v>
      </c>
      <c r="H307" s="121">
        <v>0.21414786851055459</v>
      </c>
      <c r="I307" s="98" t="s">
        <v>134</v>
      </c>
      <c r="J307" s="11"/>
    </row>
    <row r="308" spans="1:10" hidden="1" x14ac:dyDescent="0.25">
      <c r="A308" s="11"/>
      <c r="B308" s="98">
        <v>2024</v>
      </c>
      <c r="C308" s="98" t="s">
        <v>25</v>
      </c>
      <c r="D308" s="98" t="s">
        <v>29</v>
      </c>
      <c r="E308" s="98" t="s">
        <v>45</v>
      </c>
      <c r="F308" s="98" t="s">
        <v>24</v>
      </c>
      <c r="G308" s="98" t="s">
        <v>112</v>
      </c>
      <c r="H308" s="121">
        <v>4.6949448635197469E-2</v>
      </c>
      <c r="I308" s="98" t="s">
        <v>146</v>
      </c>
      <c r="J308" s="11"/>
    </row>
    <row r="309" spans="1:10" hidden="1" x14ac:dyDescent="0.25">
      <c r="A309" s="11"/>
      <c r="B309" s="98">
        <v>2024</v>
      </c>
      <c r="C309" s="98" t="s">
        <v>25</v>
      </c>
      <c r="D309" s="98" t="s">
        <v>29</v>
      </c>
      <c r="E309" s="98" t="s">
        <v>45</v>
      </c>
      <c r="F309" s="98" t="s">
        <v>24</v>
      </c>
      <c r="G309" s="98" t="s">
        <v>112</v>
      </c>
      <c r="H309" s="121">
        <v>4.6949448635197469E-2</v>
      </c>
      <c r="I309" s="98" t="s">
        <v>145</v>
      </c>
      <c r="J309" s="11"/>
    </row>
    <row r="310" spans="1:10" x14ac:dyDescent="0.25">
      <c r="A310" s="11"/>
      <c r="B310" s="98">
        <v>2024</v>
      </c>
      <c r="C310" s="98" t="s">
        <v>25</v>
      </c>
      <c r="D310" s="98" t="s">
        <v>29</v>
      </c>
      <c r="E310" s="98" t="s">
        <v>45</v>
      </c>
      <c r="F310" s="98" t="s">
        <v>24</v>
      </c>
      <c r="G310" s="98" t="s">
        <v>112</v>
      </c>
      <c r="H310" s="121">
        <v>4.6949448635197469E-2</v>
      </c>
      <c r="I310" s="98" t="s">
        <v>134</v>
      </c>
      <c r="J310" s="11"/>
    </row>
    <row r="311" spans="1:10" hidden="1" x14ac:dyDescent="0.25">
      <c r="A311" s="11"/>
      <c r="B311" s="98">
        <v>2024</v>
      </c>
      <c r="C311" s="98" t="s">
        <v>25</v>
      </c>
      <c r="D311" s="98" t="s">
        <v>29</v>
      </c>
      <c r="E311" s="98" t="s">
        <v>46</v>
      </c>
      <c r="F311" s="98" t="s">
        <v>11</v>
      </c>
      <c r="G311" s="98" t="s">
        <v>93</v>
      </c>
      <c r="H311" s="121">
        <v>5.9239825024898475E-2</v>
      </c>
      <c r="I311" s="98" t="s">
        <v>146</v>
      </c>
      <c r="J311" s="11"/>
    </row>
    <row r="312" spans="1:10" hidden="1" x14ac:dyDescent="0.25">
      <c r="A312" s="11"/>
      <c r="B312" s="98">
        <v>2024</v>
      </c>
      <c r="C312" s="98" t="s">
        <v>25</v>
      </c>
      <c r="D312" s="98" t="s">
        <v>29</v>
      </c>
      <c r="E312" s="98" t="s">
        <v>46</v>
      </c>
      <c r="F312" s="98" t="s">
        <v>11</v>
      </c>
      <c r="G312" s="98" t="s">
        <v>93</v>
      </c>
      <c r="H312" s="121">
        <v>5.9239825024898475E-2</v>
      </c>
      <c r="I312" s="98" t="s">
        <v>145</v>
      </c>
      <c r="J312" s="11"/>
    </row>
    <row r="313" spans="1:10" x14ac:dyDescent="0.25">
      <c r="A313" s="11"/>
      <c r="B313" s="98">
        <v>2024</v>
      </c>
      <c r="C313" s="98" t="s">
        <v>25</v>
      </c>
      <c r="D313" s="98" t="s">
        <v>29</v>
      </c>
      <c r="E313" s="98" t="s">
        <v>46</v>
      </c>
      <c r="F313" s="98" t="s">
        <v>11</v>
      </c>
      <c r="G313" s="98" t="s">
        <v>93</v>
      </c>
      <c r="H313" s="121">
        <v>5.9239825024898475E-2</v>
      </c>
      <c r="I313" s="98" t="s">
        <v>134</v>
      </c>
      <c r="J313" s="11"/>
    </row>
    <row r="314" spans="1:10" hidden="1" x14ac:dyDescent="0.25">
      <c r="A314" s="11"/>
      <c r="B314" s="98">
        <v>2024</v>
      </c>
      <c r="C314" s="98" t="s">
        <v>25</v>
      </c>
      <c r="D314" s="98" t="s">
        <v>29</v>
      </c>
      <c r="E314" s="98" t="s">
        <v>46</v>
      </c>
      <c r="F314" s="98" t="s">
        <v>233</v>
      </c>
      <c r="G314" s="98" t="s">
        <v>94</v>
      </c>
      <c r="H314" s="121">
        <v>0.63114573562088305</v>
      </c>
      <c r="I314" s="98" t="s">
        <v>146</v>
      </c>
      <c r="J314" s="11"/>
    </row>
    <row r="315" spans="1:10" hidden="1" x14ac:dyDescent="0.25">
      <c r="A315" s="11"/>
      <c r="B315" s="98">
        <v>2024</v>
      </c>
      <c r="C315" s="98" t="s">
        <v>25</v>
      </c>
      <c r="D315" s="98" t="s">
        <v>29</v>
      </c>
      <c r="E315" s="98" t="s">
        <v>46</v>
      </c>
      <c r="F315" s="98" t="s">
        <v>233</v>
      </c>
      <c r="G315" s="98" t="s">
        <v>94</v>
      </c>
      <c r="H315" s="121">
        <v>0.31557286781044153</v>
      </c>
      <c r="I315" s="98" t="s">
        <v>145</v>
      </c>
      <c r="J315" s="11"/>
    </row>
    <row r="316" spans="1:10" x14ac:dyDescent="0.25">
      <c r="A316" s="11"/>
      <c r="B316" s="98">
        <v>2024</v>
      </c>
      <c r="C316" s="98" t="s">
        <v>25</v>
      </c>
      <c r="D316" s="98" t="s">
        <v>29</v>
      </c>
      <c r="E316" s="98" t="s">
        <v>46</v>
      </c>
      <c r="F316" s="98" t="s">
        <v>233</v>
      </c>
      <c r="G316" s="98" t="s">
        <v>94</v>
      </c>
      <c r="H316" s="121">
        <v>0.31557286781044153</v>
      </c>
      <c r="I316" s="98" t="s">
        <v>134</v>
      </c>
      <c r="J316" s="11"/>
    </row>
    <row r="317" spans="1:10" hidden="1" x14ac:dyDescent="0.25">
      <c r="A317" s="11"/>
      <c r="B317" s="98">
        <v>2024</v>
      </c>
      <c r="C317" s="98" t="s">
        <v>25</v>
      </c>
      <c r="D317" s="98" t="s">
        <v>29</v>
      </c>
      <c r="E317" s="98" t="s">
        <v>46</v>
      </c>
      <c r="F317" s="98" t="s">
        <v>17</v>
      </c>
      <c r="G317" s="98" t="s">
        <v>95</v>
      </c>
      <c r="H317" s="121">
        <v>1.4767766622157446</v>
      </c>
      <c r="I317" s="98" t="s">
        <v>146</v>
      </c>
      <c r="J317" s="11"/>
    </row>
    <row r="318" spans="1:10" hidden="1" x14ac:dyDescent="0.25">
      <c r="A318" s="11"/>
      <c r="B318" s="98">
        <v>2024</v>
      </c>
      <c r="C318" s="98" t="s">
        <v>25</v>
      </c>
      <c r="D318" s="98" t="s">
        <v>29</v>
      </c>
      <c r="E318" s="98" t="s">
        <v>46</v>
      </c>
      <c r="F318" s="98" t="s">
        <v>17</v>
      </c>
      <c r="G318" s="98" t="s">
        <v>95</v>
      </c>
      <c r="H318" s="121">
        <v>1.4767766622157446</v>
      </c>
      <c r="I318" s="98" t="s">
        <v>145</v>
      </c>
      <c r="J318" s="11"/>
    </row>
    <row r="319" spans="1:10" x14ac:dyDescent="0.25">
      <c r="A319" s="11"/>
      <c r="B319" s="98">
        <v>2024</v>
      </c>
      <c r="C319" s="98" t="s">
        <v>25</v>
      </c>
      <c r="D319" s="98" t="s">
        <v>29</v>
      </c>
      <c r="E319" s="98" t="s">
        <v>46</v>
      </c>
      <c r="F319" s="98" t="s">
        <v>17</v>
      </c>
      <c r="G319" s="98" t="s">
        <v>95</v>
      </c>
      <c r="H319" s="121">
        <v>1.4767766622157446</v>
      </c>
      <c r="I319" s="98" t="s">
        <v>134</v>
      </c>
      <c r="J319" s="11"/>
    </row>
    <row r="320" spans="1:10" hidden="1" x14ac:dyDescent="0.25">
      <c r="A320" s="11"/>
      <c r="B320" s="98">
        <v>2024</v>
      </c>
      <c r="C320" s="98" t="s">
        <v>25</v>
      </c>
      <c r="D320" s="98" t="s">
        <v>29</v>
      </c>
      <c r="E320" s="98" t="s">
        <v>46</v>
      </c>
      <c r="F320" s="98" t="s">
        <v>17</v>
      </c>
      <c r="G320" s="98" t="s">
        <v>96</v>
      </c>
      <c r="H320" s="121">
        <v>6.3880441510895626E-3</v>
      </c>
      <c r="I320" s="98" t="s">
        <v>146</v>
      </c>
      <c r="J320" s="11"/>
    </row>
    <row r="321" spans="1:10" hidden="1" x14ac:dyDescent="0.25">
      <c r="A321" s="11"/>
      <c r="B321" s="98">
        <v>2024</v>
      </c>
      <c r="C321" s="98" t="s">
        <v>25</v>
      </c>
      <c r="D321" s="98" t="s">
        <v>29</v>
      </c>
      <c r="E321" s="98" t="s">
        <v>46</v>
      </c>
      <c r="F321" s="98" t="s">
        <v>17</v>
      </c>
      <c r="G321" s="98" t="s">
        <v>96</v>
      </c>
      <c r="H321" s="121">
        <v>6.3880441510895626E-3</v>
      </c>
      <c r="I321" s="98" t="s">
        <v>145</v>
      </c>
      <c r="J321" s="11"/>
    </row>
    <row r="322" spans="1:10" x14ac:dyDescent="0.25">
      <c r="A322" s="11"/>
      <c r="B322" s="98">
        <v>2024</v>
      </c>
      <c r="C322" s="98" t="s">
        <v>25</v>
      </c>
      <c r="D322" s="98" t="s">
        <v>29</v>
      </c>
      <c r="E322" s="98" t="s">
        <v>46</v>
      </c>
      <c r="F322" s="98" t="s">
        <v>17</v>
      </c>
      <c r="G322" s="98" t="s">
        <v>96</v>
      </c>
      <c r="H322" s="121">
        <v>6.3880441510895626E-3</v>
      </c>
      <c r="I322" s="98" t="s">
        <v>134</v>
      </c>
      <c r="J322" s="11"/>
    </row>
    <row r="323" spans="1:10" hidden="1" x14ac:dyDescent="0.25">
      <c r="A323" s="11"/>
      <c r="B323" s="98">
        <v>2024</v>
      </c>
      <c r="C323" s="98" t="s">
        <v>25</v>
      </c>
      <c r="D323" s="98" t="s">
        <v>29</v>
      </c>
      <c r="E323" s="98" t="s">
        <v>46</v>
      </c>
      <c r="F323" s="98" t="s">
        <v>17</v>
      </c>
      <c r="G323" s="98" t="s">
        <v>97</v>
      </c>
      <c r="H323" s="121">
        <v>0.31327283135010064</v>
      </c>
      <c r="I323" s="98" t="s">
        <v>146</v>
      </c>
      <c r="J323" s="11"/>
    </row>
    <row r="324" spans="1:10" hidden="1" x14ac:dyDescent="0.25">
      <c r="A324" s="11"/>
      <c r="B324" s="98">
        <v>2024</v>
      </c>
      <c r="C324" s="98" t="s">
        <v>25</v>
      </c>
      <c r="D324" s="98" t="s">
        <v>29</v>
      </c>
      <c r="E324" s="98" t="s">
        <v>46</v>
      </c>
      <c r="F324" s="98" t="s">
        <v>17</v>
      </c>
      <c r="G324" s="98" t="s">
        <v>97</v>
      </c>
      <c r="H324" s="121">
        <v>0.31325337043874923</v>
      </c>
      <c r="I324" s="98" t="s">
        <v>145</v>
      </c>
      <c r="J324" s="11"/>
    </row>
    <row r="325" spans="1:10" x14ac:dyDescent="0.25">
      <c r="A325" s="11"/>
      <c r="B325" s="98">
        <v>2024</v>
      </c>
      <c r="C325" s="98" t="s">
        <v>25</v>
      </c>
      <c r="D325" s="98" t="s">
        <v>29</v>
      </c>
      <c r="E325" s="98" t="s">
        <v>46</v>
      </c>
      <c r="F325" s="98" t="s">
        <v>17</v>
      </c>
      <c r="G325" s="98" t="s">
        <v>97</v>
      </c>
      <c r="H325" s="121">
        <v>0.31325337043874923</v>
      </c>
      <c r="I325" s="98" t="s">
        <v>134</v>
      </c>
      <c r="J325" s="11"/>
    </row>
    <row r="326" spans="1:10" hidden="1" x14ac:dyDescent="0.25">
      <c r="A326" s="11"/>
      <c r="B326" s="98">
        <v>2024</v>
      </c>
      <c r="C326" s="98" t="s">
        <v>25</v>
      </c>
      <c r="D326" s="98" t="s">
        <v>29</v>
      </c>
      <c r="E326" s="98" t="s">
        <v>46</v>
      </c>
      <c r="F326" s="98" t="s">
        <v>18</v>
      </c>
      <c r="G326" s="98" t="s">
        <v>101</v>
      </c>
      <c r="H326" s="121">
        <v>0.17750216156460505</v>
      </c>
      <c r="I326" s="98" t="s">
        <v>146</v>
      </c>
      <c r="J326" s="11"/>
    </row>
    <row r="327" spans="1:10" hidden="1" x14ac:dyDescent="0.25">
      <c r="A327" s="11"/>
      <c r="B327" s="98">
        <v>2024</v>
      </c>
      <c r="C327" s="98" t="s">
        <v>25</v>
      </c>
      <c r="D327" s="98" t="s">
        <v>29</v>
      </c>
      <c r="E327" s="98" t="s">
        <v>46</v>
      </c>
      <c r="F327" s="98" t="s">
        <v>18</v>
      </c>
      <c r="G327" s="98" t="s">
        <v>101</v>
      </c>
      <c r="H327" s="121">
        <v>8.8751080782302524E-2</v>
      </c>
      <c r="I327" s="98" t="s">
        <v>145</v>
      </c>
      <c r="J327" s="11"/>
    </row>
    <row r="328" spans="1:10" x14ac:dyDescent="0.25">
      <c r="A328" s="11"/>
      <c r="B328" s="98">
        <v>2024</v>
      </c>
      <c r="C328" s="98" t="s">
        <v>25</v>
      </c>
      <c r="D328" s="98" t="s">
        <v>29</v>
      </c>
      <c r="E328" s="98" t="s">
        <v>46</v>
      </c>
      <c r="F328" s="98" t="s">
        <v>18</v>
      </c>
      <c r="G328" s="98" t="s">
        <v>101</v>
      </c>
      <c r="H328" s="121">
        <v>8.8751080782302524E-2</v>
      </c>
      <c r="I328" s="98" t="s">
        <v>134</v>
      </c>
      <c r="J328" s="11"/>
    </row>
    <row r="329" spans="1:10" hidden="1" x14ac:dyDescent="0.25">
      <c r="A329" s="11"/>
      <c r="B329" s="98">
        <v>2024</v>
      </c>
      <c r="C329" s="98" t="s">
        <v>25</v>
      </c>
      <c r="D329" s="98" t="s">
        <v>29</v>
      </c>
      <c r="E329" s="98" t="s">
        <v>46</v>
      </c>
      <c r="F329" s="98" t="s">
        <v>18</v>
      </c>
      <c r="G329" s="98" t="s">
        <v>102</v>
      </c>
      <c r="H329" s="121">
        <v>9.0163213162236827E-2</v>
      </c>
      <c r="I329" s="98" t="s">
        <v>146</v>
      </c>
      <c r="J329" s="11"/>
    </row>
    <row r="330" spans="1:10" hidden="1" x14ac:dyDescent="0.25">
      <c r="A330" s="11"/>
      <c r="B330" s="98">
        <v>2024</v>
      </c>
      <c r="C330" s="98" t="s">
        <v>25</v>
      </c>
      <c r="D330" s="98" t="s">
        <v>29</v>
      </c>
      <c r="E330" s="98" t="s">
        <v>46</v>
      </c>
      <c r="F330" s="98" t="s">
        <v>18</v>
      </c>
      <c r="G330" s="98" t="s">
        <v>102</v>
      </c>
      <c r="H330" s="121">
        <v>4.5081606581118414E-2</v>
      </c>
      <c r="I330" s="98" t="s">
        <v>145</v>
      </c>
      <c r="J330" s="11"/>
    </row>
    <row r="331" spans="1:10" x14ac:dyDescent="0.25">
      <c r="A331" s="11"/>
      <c r="B331" s="98">
        <v>2024</v>
      </c>
      <c r="C331" s="98" t="s">
        <v>25</v>
      </c>
      <c r="D331" s="98" t="s">
        <v>29</v>
      </c>
      <c r="E331" s="98" t="s">
        <v>46</v>
      </c>
      <c r="F331" s="98" t="s">
        <v>18</v>
      </c>
      <c r="G331" s="98" t="s">
        <v>102</v>
      </c>
      <c r="H331" s="121">
        <v>4.5081606581118414E-2</v>
      </c>
      <c r="I331" s="98" t="s">
        <v>134</v>
      </c>
      <c r="J331" s="11"/>
    </row>
    <row r="332" spans="1:10" hidden="1" x14ac:dyDescent="0.25">
      <c r="A332" s="11"/>
      <c r="B332" s="98">
        <v>2024</v>
      </c>
      <c r="C332" s="98" t="s">
        <v>25</v>
      </c>
      <c r="D332" s="98" t="s">
        <v>29</v>
      </c>
      <c r="E332" s="98" t="s">
        <v>46</v>
      </c>
      <c r="F332" s="98" t="s">
        <v>18</v>
      </c>
      <c r="G332" s="98" t="s">
        <v>103</v>
      </c>
      <c r="H332" s="121">
        <v>0.28084203345433684</v>
      </c>
      <c r="I332" s="98" t="s">
        <v>146</v>
      </c>
      <c r="J332" s="11"/>
    </row>
    <row r="333" spans="1:10" hidden="1" x14ac:dyDescent="0.25">
      <c r="A333" s="11"/>
      <c r="B333" s="98">
        <v>2024</v>
      </c>
      <c r="C333" s="98" t="s">
        <v>25</v>
      </c>
      <c r="D333" s="98" t="s">
        <v>29</v>
      </c>
      <c r="E333" s="98" t="s">
        <v>46</v>
      </c>
      <c r="F333" s="98" t="s">
        <v>18</v>
      </c>
      <c r="G333" s="98" t="s">
        <v>103</v>
      </c>
      <c r="H333" s="121">
        <v>0.14042101672716842</v>
      </c>
      <c r="I333" s="98" t="s">
        <v>145</v>
      </c>
      <c r="J333" s="11"/>
    </row>
    <row r="334" spans="1:10" x14ac:dyDescent="0.25">
      <c r="A334" s="11"/>
      <c r="B334" s="98">
        <v>2024</v>
      </c>
      <c r="C334" s="98" t="s">
        <v>25</v>
      </c>
      <c r="D334" s="98" t="s">
        <v>29</v>
      </c>
      <c r="E334" s="98" t="s">
        <v>46</v>
      </c>
      <c r="F334" s="98" t="s">
        <v>18</v>
      </c>
      <c r="G334" s="98" t="s">
        <v>103</v>
      </c>
      <c r="H334" s="121">
        <v>0.14042101672716842</v>
      </c>
      <c r="I334" s="98" t="s">
        <v>134</v>
      </c>
      <c r="J334" s="11"/>
    </row>
    <row r="335" spans="1:10" hidden="1" x14ac:dyDescent="0.25">
      <c r="A335" s="11"/>
      <c r="B335" s="98">
        <v>2024</v>
      </c>
      <c r="C335" s="98" t="s">
        <v>25</v>
      </c>
      <c r="D335" s="98" t="s">
        <v>29</v>
      </c>
      <c r="E335" s="98" t="s">
        <v>46</v>
      </c>
      <c r="F335" s="98" t="s">
        <v>18</v>
      </c>
      <c r="G335" s="98" t="s">
        <v>104</v>
      </c>
      <c r="H335" s="121">
        <v>8.2638327439704312E-2</v>
      </c>
      <c r="I335" s="98" t="s">
        <v>146</v>
      </c>
      <c r="J335" s="11"/>
    </row>
    <row r="336" spans="1:10" hidden="1" x14ac:dyDescent="0.25">
      <c r="A336" s="11"/>
      <c r="B336" s="98">
        <v>2024</v>
      </c>
      <c r="C336" s="98" t="s">
        <v>25</v>
      </c>
      <c r="D336" s="98" t="s">
        <v>29</v>
      </c>
      <c r="E336" s="98" t="s">
        <v>46</v>
      </c>
      <c r="F336" s="98" t="s">
        <v>18</v>
      </c>
      <c r="G336" s="98" t="s">
        <v>104</v>
      </c>
      <c r="H336" s="121">
        <v>4.1319163719852156E-2</v>
      </c>
      <c r="I336" s="98" t="s">
        <v>145</v>
      </c>
      <c r="J336" s="11"/>
    </row>
    <row r="337" spans="1:10" x14ac:dyDescent="0.25">
      <c r="A337" s="11"/>
      <c r="B337" s="98">
        <v>2024</v>
      </c>
      <c r="C337" s="98" t="s">
        <v>25</v>
      </c>
      <c r="D337" s="98" t="s">
        <v>29</v>
      </c>
      <c r="E337" s="98" t="s">
        <v>46</v>
      </c>
      <c r="F337" s="98" t="s">
        <v>18</v>
      </c>
      <c r="G337" s="98" t="s">
        <v>104</v>
      </c>
      <c r="H337" s="121">
        <v>4.1319163719852156E-2</v>
      </c>
      <c r="I337" s="98" t="s">
        <v>134</v>
      </c>
      <c r="J337" s="11"/>
    </row>
    <row r="338" spans="1:10" hidden="1" x14ac:dyDescent="0.25">
      <c r="A338" s="11"/>
      <c r="B338" s="98">
        <v>2024</v>
      </c>
      <c r="C338" s="98" t="s">
        <v>25</v>
      </c>
      <c r="D338" s="98" t="s">
        <v>29</v>
      </c>
      <c r="E338" s="98" t="s">
        <v>46</v>
      </c>
      <c r="F338" s="98" t="s">
        <v>19</v>
      </c>
      <c r="G338" s="98" t="s">
        <v>106</v>
      </c>
      <c r="H338" s="121">
        <v>0.54172446970391741</v>
      </c>
      <c r="I338" s="98" t="s">
        <v>146</v>
      </c>
      <c r="J338" s="11"/>
    </row>
    <row r="339" spans="1:10" hidden="1" x14ac:dyDescent="0.25">
      <c r="A339" s="11"/>
      <c r="B339" s="98">
        <v>2024</v>
      </c>
      <c r="C339" s="98" t="s">
        <v>25</v>
      </c>
      <c r="D339" s="98" t="s">
        <v>29</v>
      </c>
      <c r="E339" s="98" t="s">
        <v>46</v>
      </c>
      <c r="F339" s="98" t="s">
        <v>19</v>
      </c>
      <c r="G339" s="98" t="s">
        <v>106</v>
      </c>
      <c r="H339" s="121">
        <v>0.54172446970391741</v>
      </c>
      <c r="I339" s="98" t="s">
        <v>145</v>
      </c>
      <c r="J339" s="11"/>
    </row>
    <row r="340" spans="1:10" x14ac:dyDescent="0.25">
      <c r="A340" s="11"/>
      <c r="B340" s="98">
        <v>2024</v>
      </c>
      <c r="C340" s="98" t="s">
        <v>25</v>
      </c>
      <c r="D340" s="98" t="s">
        <v>29</v>
      </c>
      <c r="E340" s="98" t="s">
        <v>46</v>
      </c>
      <c r="F340" s="98" t="s">
        <v>19</v>
      </c>
      <c r="G340" s="98" t="s">
        <v>106</v>
      </c>
      <c r="H340" s="121">
        <v>0.54172446970391741</v>
      </c>
      <c r="I340" s="98" t="s">
        <v>134</v>
      </c>
      <c r="J340" s="11"/>
    </row>
    <row r="341" spans="1:10" hidden="1" x14ac:dyDescent="0.25">
      <c r="A341" s="11"/>
      <c r="B341" s="98">
        <v>2024</v>
      </c>
      <c r="C341" s="98" t="s">
        <v>25</v>
      </c>
      <c r="D341" s="98" t="s">
        <v>29</v>
      </c>
      <c r="E341" s="98" t="s">
        <v>46</v>
      </c>
      <c r="F341" s="98" t="s">
        <v>19</v>
      </c>
      <c r="G341" s="98" t="s">
        <v>107</v>
      </c>
      <c r="H341" s="121">
        <v>2.2719040912398634</v>
      </c>
      <c r="I341" s="98" t="s">
        <v>146</v>
      </c>
      <c r="J341" s="11"/>
    </row>
    <row r="342" spans="1:10" hidden="1" x14ac:dyDescent="0.25">
      <c r="A342" s="11"/>
      <c r="B342" s="98">
        <v>2024</v>
      </c>
      <c r="C342" s="98" t="s">
        <v>25</v>
      </c>
      <c r="D342" s="98" t="s">
        <v>29</v>
      </c>
      <c r="E342" s="98" t="s">
        <v>46</v>
      </c>
      <c r="F342" s="98" t="s">
        <v>19</v>
      </c>
      <c r="G342" s="98" t="s">
        <v>107</v>
      </c>
      <c r="H342" s="121">
        <v>2.2719040912398634</v>
      </c>
      <c r="I342" s="98" t="s">
        <v>145</v>
      </c>
      <c r="J342" s="11"/>
    </row>
    <row r="343" spans="1:10" x14ac:dyDescent="0.25">
      <c r="A343" s="11"/>
      <c r="B343" s="98">
        <v>2024</v>
      </c>
      <c r="C343" s="98" t="s">
        <v>25</v>
      </c>
      <c r="D343" s="98" t="s">
        <v>29</v>
      </c>
      <c r="E343" s="98" t="s">
        <v>46</v>
      </c>
      <c r="F343" s="98" t="s">
        <v>19</v>
      </c>
      <c r="G343" s="98" t="s">
        <v>107</v>
      </c>
      <c r="H343" s="121">
        <v>2.2719040912398634</v>
      </c>
      <c r="I343" s="98" t="s">
        <v>134</v>
      </c>
      <c r="J343" s="11"/>
    </row>
    <row r="344" spans="1:10" hidden="1" x14ac:dyDescent="0.25">
      <c r="A344" s="11"/>
      <c r="B344" s="98">
        <v>2024</v>
      </c>
      <c r="C344" s="98" t="s">
        <v>25</v>
      </c>
      <c r="D344" s="98" t="s">
        <v>29</v>
      </c>
      <c r="E344" s="98" t="s">
        <v>46</v>
      </c>
      <c r="F344" s="98" t="s">
        <v>19</v>
      </c>
      <c r="G344" s="98" t="s">
        <v>108</v>
      </c>
      <c r="H344" s="121">
        <v>0.11070663770753437</v>
      </c>
      <c r="I344" s="98" t="s">
        <v>146</v>
      </c>
      <c r="J344" s="11"/>
    </row>
    <row r="345" spans="1:10" hidden="1" x14ac:dyDescent="0.25">
      <c r="A345" s="11"/>
      <c r="B345" s="98">
        <v>2024</v>
      </c>
      <c r="C345" s="98" t="s">
        <v>25</v>
      </c>
      <c r="D345" s="98" t="s">
        <v>29</v>
      </c>
      <c r="E345" s="98" t="s">
        <v>46</v>
      </c>
      <c r="F345" s="98" t="s">
        <v>19</v>
      </c>
      <c r="G345" s="98" t="s">
        <v>108</v>
      </c>
      <c r="H345" s="121">
        <v>0.11070663770753437</v>
      </c>
      <c r="I345" s="98" t="s">
        <v>145</v>
      </c>
      <c r="J345" s="11"/>
    </row>
    <row r="346" spans="1:10" x14ac:dyDescent="0.25">
      <c r="A346" s="11"/>
      <c r="B346" s="98">
        <v>2024</v>
      </c>
      <c r="C346" s="98" t="s">
        <v>25</v>
      </c>
      <c r="D346" s="98" t="s">
        <v>29</v>
      </c>
      <c r="E346" s="98" t="s">
        <v>46</v>
      </c>
      <c r="F346" s="98" t="s">
        <v>19</v>
      </c>
      <c r="G346" s="98" t="s">
        <v>108</v>
      </c>
      <c r="H346" s="121">
        <v>0.11070663770753437</v>
      </c>
      <c r="I346" s="98" t="s">
        <v>134</v>
      </c>
      <c r="J346" s="11"/>
    </row>
    <row r="347" spans="1:10" hidden="1" x14ac:dyDescent="0.25">
      <c r="A347" s="11"/>
      <c r="B347" s="98">
        <v>2024</v>
      </c>
      <c r="C347" s="98" t="s">
        <v>25</v>
      </c>
      <c r="D347" s="98" t="s">
        <v>29</v>
      </c>
      <c r="E347" s="98" t="s">
        <v>46</v>
      </c>
      <c r="F347" s="98" t="s">
        <v>19</v>
      </c>
      <c r="G347" s="98" t="s">
        <v>109</v>
      </c>
      <c r="H347" s="121">
        <v>2.3527430952508716E-2</v>
      </c>
      <c r="I347" s="98" t="s">
        <v>146</v>
      </c>
      <c r="J347" s="11"/>
    </row>
    <row r="348" spans="1:10" hidden="1" x14ac:dyDescent="0.25">
      <c r="A348" s="11"/>
      <c r="B348" s="98">
        <v>2024</v>
      </c>
      <c r="C348" s="98" t="s">
        <v>25</v>
      </c>
      <c r="D348" s="98" t="s">
        <v>29</v>
      </c>
      <c r="E348" s="98" t="s">
        <v>46</v>
      </c>
      <c r="F348" s="98" t="s">
        <v>19</v>
      </c>
      <c r="G348" s="98" t="s">
        <v>109</v>
      </c>
      <c r="H348" s="121">
        <v>2.3527430952508716E-2</v>
      </c>
      <c r="I348" s="98" t="s">
        <v>145</v>
      </c>
      <c r="J348" s="11"/>
    </row>
    <row r="349" spans="1:10" x14ac:dyDescent="0.25">
      <c r="A349" s="11"/>
      <c r="B349" s="98">
        <v>2024</v>
      </c>
      <c r="C349" s="98" t="s">
        <v>25</v>
      </c>
      <c r="D349" s="98" t="s">
        <v>29</v>
      </c>
      <c r="E349" s="98" t="s">
        <v>46</v>
      </c>
      <c r="F349" s="98" t="s">
        <v>19</v>
      </c>
      <c r="G349" s="98" t="s">
        <v>109</v>
      </c>
      <c r="H349" s="121">
        <v>2.3527430952508716E-2</v>
      </c>
      <c r="I349" s="98" t="s">
        <v>134</v>
      </c>
      <c r="J349" s="11"/>
    </row>
    <row r="350" spans="1:10" hidden="1" x14ac:dyDescent="0.25">
      <c r="A350" s="11"/>
      <c r="B350" s="98">
        <v>2024</v>
      </c>
      <c r="C350" s="98" t="s">
        <v>25</v>
      </c>
      <c r="D350" s="98" t="s">
        <v>26</v>
      </c>
      <c r="E350" s="98" t="s">
        <v>44</v>
      </c>
      <c r="F350" s="98" t="s">
        <v>229</v>
      </c>
      <c r="G350" s="98" t="s">
        <v>70</v>
      </c>
      <c r="H350" s="121">
        <v>2.8614890773687693</v>
      </c>
      <c r="I350" s="98" t="s">
        <v>146</v>
      </c>
      <c r="J350" s="11"/>
    </row>
    <row r="351" spans="1:10" hidden="1" x14ac:dyDescent="0.25">
      <c r="A351" s="11"/>
      <c r="B351" s="98">
        <v>2024</v>
      </c>
      <c r="C351" s="98" t="s">
        <v>25</v>
      </c>
      <c r="D351" s="98" t="s">
        <v>26</v>
      </c>
      <c r="E351" s="98" t="s">
        <v>44</v>
      </c>
      <c r="F351" s="98" t="s">
        <v>229</v>
      </c>
      <c r="G351" s="98" t="s">
        <v>70</v>
      </c>
      <c r="H351" s="121">
        <v>2.8614890773687693</v>
      </c>
      <c r="I351" s="98" t="s">
        <v>145</v>
      </c>
      <c r="J351" s="11"/>
    </row>
    <row r="352" spans="1:10" x14ac:dyDescent="0.25">
      <c r="A352" s="11"/>
      <c r="B352" s="98">
        <v>2024</v>
      </c>
      <c r="C352" s="98" t="s">
        <v>25</v>
      </c>
      <c r="D352" s="98" t="s">
        <v>26</v>
      </c>
      <c r="E352" s="98" t="s">
        <v>44</v>
      </c>
      <c r="F352" s="98" t="s">
        <v>229</v>
      </c>
      <c r="G352" s="98" t="s">
        <v>70</v>
      </c>
      <c r="H352" s="121">
        <v>8.5844672321063076</v>
      </c>
      <c r="I352" s="98" t="s">
        <v>134</v>
      </c>
      <c r="J352" s="11"/>
    </row>
    <row r="353" spans="1:10" hidden="1" x14ac:dyDescent="0.25">
      <c r="A353" s="11"/>
      <c r="B353" s="98">
        <v>2024</v>
      </c>
      <c r="C353" s="98" t="s">
        <v>25</v>
      </c>
      <c r="D353" s="98" t="s">
        <v>26</v>
      </c>
      <c r="E353" s="98" t="s">
        <v>44</v>
      </c>
      <c r="F353" s="98" t="s">
        <v>230</v>
      </c>
      <c r="G353" s="98" t="s">
        <v>71</v>
      </c>
      <c r="H353" s="121">
        <v>0.17543120851694385</v>
      </c>
      <c r="I353" s="98" t="s">
        <v>146</v>
      </c>
      <c r="J353" s="11"/>
    </row>
    <row r="354" spans="1:10" hidden="1" x14ac:dyDescent="0.25">
      <c r="A354" s="11"/>
      <c r="B354" s="98">
        <v>2024</v>
      </c>
      <c r="C354" s="98" t="s">
        <v>25</v>
      </c>
      <c r="D354" s="98" t="s">
        <v>26</v>
      </c>
      <c r="E354" s="98" t="s">
        <v>44</v>
      </c>
      <c r="F354" s="98" t="s">
        <v>230</v>
      </c>
      <c r="G354" s="98" t="s">
        <v>71</v>
      </c>
      <c r="H354" s="121">
        <v>0.17543120851694385</v>
      </c>
      <c r="I354" s="98" t="s">
        <v>145</v>
      </c>
      <c r="J354" s="11"/>
    </row>
    <row r="355" spans="1:10" x14ac:dyDescent="0.25">
      <c r="A355" s="11"/>
      <c r="B355" s="98">
        <v>2024</v>
      </c>
      <c r="C355" s="98" t="s">
        <v>25</v>
      </c>
      <c r="D355" s="98" t="s">
        <v>26</v>
      </c>
      <c r="E355" s="98" t="s">
        <v>44</v>
      </c>
      <c r="F355" s="98" t="s">
        <v>230</v>
      </c>
      <c r="G355" s="98" t="s">
        <v>71</v>
      </c>
      <c r="H355" s="121">
        <v>0.52629362555083159</v>
      </c>
      <c r="I355" s="98" t="s">
        <v>134</v>
      </c>
      <c r="J355" s="11"/>
    </row>
    <row r="356" spans="1:10" hidden="1" x14ac:dyDescent="0.25">
      <c r="A356" s="11"/>
      <c r="B356" s="98">
        <v>2024</v>
      </c>
      <c r="C356" s="98" t="s">
        <v>25</v>
      </c>
      <c r="D356" s="98" t="s">
        <v>26</v>
      </c>
      <c r="E356" s="98" t="s">
        <v>44</v>
      </c>
      <c r="F356" s="98" t="s">
        <v>14</v>
      </c>
      <c r="G356" s="98" t="s">
        <v>72</v>
      </c>
      <c r="H356" s="121">
        <v>3.3241263221950507E-2</v>
      </c>
      <c r="I356" s="98" t="s">
        <v>146</v>
      </c>
      <c r="J356" s="11"/>
    </row>
    <row r="357" spans="1:10" hidden="1" x14ac:dyDescent="0.25">
      <c r="A357" s="11"/>
      <c r="B357" s="98">
        <v>2024</v>
      </c>
      <c r="C357" s="98" t="s">
        <v>25</v>
      </c>
      <c r="D357" s="98" t="s">
        <v>26</v>
      </c>
      <c r="E357" s="98" t="s">
        <v>44</v>
      </c>
      <c r="F357" s="98" t="s">
        <v>14</v>
      </c>
      <c r="G357" s="98" t="s">
        <v>72</v>
      </c>
      <c r="H357" s="121">
        <v>3.3241263221950507E-2</v>
      </c>
      <c r="I357" s="98" t="s">
        <v>145</v>
      </c>
      <c r="J357" s="11"/>
    </row>
    <row r="358" spans="1:10" x14ac:dyDescent="0.25">
      <c r="A358" s="11"/>
      <c r="B358" s="98">
        <v>2024</v>
      </c>
      <c r="C358" s="98" t="s">
        <v>25</v>
      </c>
      <c r="D358" s="98" t="s">
        <v>26</v>
      </c>
      <c r="E358" s="98" t="s">
        <v>44</v>
      </c>
      <c r="F358" s="98" t="s">
        <v>14</v>
      </c>
      <c r="G358" s="98" t="s">
        <v>72</v>
      </c>
      <c r="H358" s="121">
        <v>9.972378966585152E-2</v>
      </c>
      <c r="I358" s="98" t="s">
        <v>134</v>
      </c>
      <c r="J358" s="11"/>
    </row>
    <row r="359" spans="1:10" hidden="1" x14ac:dyDescent="0.25">
      <c r="A359" s="11"/>
      <c r="B359" s="98">
        <v>2024</v>
      </c>
      <c r="C359" s="98" t="s">
        <v>25</v>
      </c>
      <c r="D359" s="98" t="s">
        <v>26</v>
      </c>
      <c r="E359" s="98" t="s">
        <v>44</v>
      </c>
      <c r="F359" s="98" t="s">
        <v>14</v>
      </c>
      <c r="G359" s="98" t="s">
        <v>73</v>
      </c>
      <c r="H359" s="121">
        <v>1.1716957616705059</v>
      </c>
      <c r="I359" s="98" t="s">
        <v>146</v>
      </c>
      <c r="J359" s="11"/>
    </row>
    <row r="360" spans="1:10" hidden="1" x14ac:dyDescent="0.25">
      <c r="A360" s="11"/>
      <c r="B360" s="98">
        <v>2024</v>
      </c>
      <c r="C360" s="98" t="s">
        <v>25</v>
      </c>
      <c r="D360" s="98" t="s">
        <v>26</v>
      </c>
      <c r="E360" s="98" t="s">
        <v>44</v>
      </c>
      <c r="F360" s="98" t="s">
        <v>14</v>
      </c>
      <c r="G360" s="98" t="s">
        <v>73</v>
      </c>
      <c r="H360" s="121">
        <v>1.1716957616705059</v>
      </c>
      <c r="I360" s="98" t="s">
        <v>145</v>
      </c>
      <c r="J360" s="11"/>
    </row>
    <row r="361" spans="1:10" x14ac:dyDescent="0.25">
      <c r="A361" s="11"/>
      <c r="B361" s="98">
        <v>2024</v>
      </c>
      <c r="C361" s="98" t="s">
        <v>25</v>
      </c>
      <c r="D361" s="98" t="s">
        <v>26</v>
      </c>
      <c r="E361" s="98" t="s">
        <v>44</v>
      </c>
      <c r="F361" s="98" t="s">
        <v>14</v>
      </c>
      <c r="G361" s="98" t="s">
        <v>73</v>
      </c>
      <c r="H361" s="121">
        <v>3.5150872850115178</v>
      </c>
      <c r="I361" s="98" t="s">
        <v>134</v>
      </c>
      <c r="J361" s="11"/>
    </row>
    <row r="362" spans="1:10" hidden="1" x14ac:dyDescent="0.25">
      <c r="A362" s="11"/>
      <c r="B362" s="98">
        <v>2024</v>
      </c>
      <c r="C362" s="98" t="s">
        <v>25</v>
      </c>
      <c r="D362" s="98" t="s">
        <v>26</v>
      </c>
      <c r="E362" s="98" t="s">
        <v>44</v>
      </c>
      <c r="F362" s="98" t="s">
        <v>14</v>
      </c>
      <c r="G362" s="98" t="s">
        <v>74</v>
      </c>
      <c r="H362" s="121">
        <v>0.89715919401570232</v>
      </c>
      <c r="I362" s="98" t="s">
        <v>146</v>
      </c>
      <c r="J362" s="11"/>
    </row>
    <row r="363" spans="1:10" hidden="1" x14ac:dyDescent="0.25">
      <c r="A363" s="11"/>
      <c r="B363" s="98">
        <v>2024</v>
      </c>
      <c r="C363" s="98" t="s">
        <v>25</v>
      </c>
      <c r="D363" s="98" t="s">
        <v>26</v>
      </c>
      <c r="E363" s="98" t="s">
        <v>44</v>
      </c>
      <c r="F363" s="98" t="s">
        <v>14</v>
      </c>
      <c r="G363" s="98" t="s">
        <v>74</v>
      </c>
      <c r="H363" s="121">
        <v>0.89715919401570232</v>
      </c>
      <c r="I363" s="98" t="s">
        <v>145</v>
      </c>
      <c r="J363" s="11"/>
    </row>
    <row r="364" spans="1:10" x14ac:dyDescent="0.25">
      <c r="A364" s="11"/>
      <c r="B364" s="98">
        <v>2024</v>
      </c>
      <c r="C364" s="98" t="s">
        <v>25</v>
      </c>
      <c r="D364" s="98" t="s">
        <v>26</v>
      </c>
      <c r="E364" s="98" t="s">
        <v>44</v>
      </c>
      <c r="F364" s="98" t="s">
        <v>14</v>
      </c>
      <c r="G364" s="98" t="s">
        <v>74</v>
      </c>
      <c r="H364" s="121">
        <v>2.6914775820471069</v>
      </c>
      <c r="I364" s="98" t="s">
        <v>134</v>
      </c>
      <c r="J364" s="11"/>
    </row>
    <row r="365" spans="1:10" hidden="1" x14ac:dyDescent="0.25">
      <c r="A365" s="11"/>
      <c r="B365" s="98">
        <v>2024</v>
      </c>
      <c r="C365" s="98" t="s">
        <v>25</v>
      </c>
      <c r="D365" s="98" t="s">
        <v>26</v>
      </c>
      <c r="E365" s="98" t="s">
        <v>44</v>
      </c>
      <c r="F365" s="98" t="s">
        <v>231</v>
      </c>
      <c r="G365" s="98" t="s">
        <v>75</v>
      </c>
      <c r="H365" s="121">
        <v>0.67968644519475874</v>
      </c>
      <c r="I365" s="98" t="s">
        <v>146</v>
      </c>
      <c r="J365" s="11"/>
    </row>
    <row r="366" spans="1:10" hidden="1" x14ac:dyDescent="0.25">
      <c r="A366" s="11"/>
      <c r="B366" s="98">
        <v>2024</v>
      </c>
      <c r="C366" s="98" t="s">
        <v>25</v>
      </c>
      <c r="D366" s="98" t="s">
        <v>26</v>
      </c>
      <c r="E366" s="98" t="s">
        <v>44</v>
      </c>
      <c r="F366" s="98" t="s">
        <v>231</v>
      </c>
      <c r="G366" s="98" t="s">
        <v>75</v>
      </c>
      <c r="H366" s="121">
        <v>0.67968644519475874</v>
      </c>
      <c r="I366" s="98" t="s">
        <v>145</v>
      </c>
      <c r="J366" s="11"/>
    </row>
    <row r="367" spans="1:10" x14ac:dyDescent="0.25">
      <c r="A367" s="11"/>
      <c r="B367" s="98">
        <v>2024</v>
      </c>
      <c r="C367" s="98" t="s">
        <v>25</v>
      </c>
      <c r="D367" s="98" t="s">
        <v>26</v>
      </c>
      <c r="E367" s="98" t="s">
        <v>44</v>
      </c>
      <c r="F367" s="98" t="s">
        <v>231</v>
      </c>
      <c r="G367" s="98" t="s">
        <v>75</v>
      </c>
      <c r="H367" s="121">
        <v>2.0390593355842763</v>
      </c>
      <c r="I367" s="98" t="s">
        <v>134</v>
      </c>
      <c r="J367" s="11"/>
    </row>
    <row r="368" spans="1:10" hidden="1" x14ac:dyDescent="0.25">
      <c r="A368" s="11"/>
      <c r="B368" s="98">
        <v>2024</v>
      </c>
      <c r="C368" s="98" t="s">
        <v>25</v>
      </c>
      <c r="D368" s="98" t="s">
        <v>26</v>
      </c>
      <c r="E368" s="98" t="s">
        <v>45</v>
      </c>
      <c r="F368" s="98" t="s">
        <v>11</v>
      </c>
      <c r="G368" s="98" t="s">
        <v>110</v>
      </c>
      <c r="H368" s="121">
        <v>0.21304202659653354</v>
      </c>
      <c r="I368" s="98" t="s">
        <v>146</v>
      </c>
      <c r="J368" s="11"/>
    </row>
    <row r="369" spans="1:10" hidden="1" x14ac:dyDescent="0.25">
      <c r="A369" s="11"/>
      <c r="B369" s="98">
        <v>2024</v>
      </c>
      <c r="C369" s="98" t="s">
        <v>25</v>
      </c>
      <c r="D369" s="98" t="s">
        <v>26</v>
      </c>
      <c r="E369" s="98" t="s">
        <v>45</v>
      </c>
      <c r="F369" s="98" t="s">
        <v>11</v>
      </c>
      <c r="G369" s="98" t="s">
        <v>110</v>
      </c>
      <c r="H369" s="121">
        <v>0.21304202659653354</v>
      </c>
      <c r="I369" s="98" t="s">
        <v>145</v>
      </c>
      <c r="J369" s="11"/>
    </row>
    <row r="370" spans="1:10" x14ac:dyDescent="0.25">
      <c r="A370" s="11"/>
      <c r="B370" s="98">
        <v>2024</v>
      </c>
      <c r="C370" s="98" t="s">
        <v>25</v>
      </c>
      <c r="D370" s="98" t="s">
        <v>26</v>
      </c>
      <c r="E370" s="98" t="s">
        <v>45</v>
      </c>
      <c r="F370" s="98" t="s">
        <v>11</v>
      </c>
      <c r="G370" s="98" t="s">
        <v>110</v>
      </c>
      <c r="H370" s="121">
        <v>0.21304202659653354</v>
      </c>
      <c r="I370" s="98" t="s">
        <v>134</v>
      </c>
      <c r="J370" s="11"/>
    </row>
    <row r="371" spans="1:10" hidden="1" x14ac:dyDescent="0.25">
      <c r="A371" s="11"/>
      <c r="B371" s="98">
        <v>2024</v>
      </c>
      <c r="C371" s="98" t="s">
        <v>25</v>
      </c>
      <c r="D371" s="98" t="s">
        <v>26</v>
      </c>
      <c r="E371" s="98" t="s">
        <v>45</v>
      </c>
      <c r="F371" s="98" t="s">
        <v>11</v>
      </c>
      <c r="G371" s="98" t="s">
        <v>76</v>
      </c>
      <c r="H371" s="121">
        <v>2.9082216568301811</v>
      </c>
      <c r="I371" s="98" t="s">
        <v>146</v>
      </c>
      <c r="J371" s="11"/>
    </row>
    <row r="372" spans="1:10" hidden="1" x14ac:dyDescent="0.25">
      <c r="A372" s="11"/>
      <c r="B372" s="98">
        <v>2024</v>
      </c>
      <c r="C372" s="98" t="s">
        <v>25</v>
      </c>
      <c r="D372" s="98" t="s">
        <v>26</v>
      </c>
      <c r="E372" s="98" t="s">
        <v>45</v>
      </c>
      <c r="F372" s="98" t="s">
        <v>11</v>
      </c>
      <c r="G372" s="98" t="s">
        <v>76</v>
      </c>
      <c r="H372" s="121">
        <v>2.9082216568301811</v>
      </c>
      <c r="I372" s="98" t="s">
        <v>145</v>
      </c>
      <c r="J372" s="11"/>
    </row>
    <row r="373" spans="1:10" x14ac:dyDescent="0.25">
      <c r="A373" s="11"/>
      <c r="B373" s="98">
        <v>2024</v>
      </c>
      <c r="C373" s="98" t="s">
        <v>25</v>
      </c>
      <c r="D373" s="98" t="s">
        <v>26</v>
      </c>
      <c r="E373" s="98" t="s">
        <v>45</v>
      </c>
      <c r="F373" s="98" t="s">
        <v>11</v>
      </c>
      <c r="G373" s="98" t="s">
        <v>76</v>
      </c>
      <c r="H373" s="121">
        <v>2.9082216568301811</v>
      </c>
      <c r="I373" s="98" t="s">
        <v>134</v>
      </c>
      <c r="J373" s="11"/>
    </row>
    <row r="374" spans="1:10" hidden="1" x14ac:dyDescent="0.25">
      <c r="A374" s="11"/>
      <c r="B374" s="98">
        <v>2024</v>
      </c>
      <c r="C374" s="98" t="s">
        <v>25</v>
      </c>
      <c r="D374" s="98" t="s">
        <v>26</v>
      </c>
      <c r="E374" s="98" t="s">
        <v>45</v>
      </c>
      <c r="F374" s="98" t="s">
        <v>11</v>
      </c>
      <c r="G374" s="98" t="s">
        <v>78</v>
      </c>
      <c r="H374" s="121">
        <v>4.9421809853978212E-2</v>
      </c>
      <c r="I374" s="98" t="s">
        <v>146</v>
      </c>
      <c r="J374" s="11"/>
    </row>
    <row r="375" spans="1:10" hidden="1" x14ac:dyDescent="0.25">
      <c r="A375" s="11"/>
      <c r="B375" s="98">
        <v>2024</v>
      </c>
      <c r="C375" s="98" t="s">
        <v>25</v>
      </c>
      <c r="D375" s="98" t="s">
        <v>26</v>
      </c>
      <c r="E375" s="98" t="s">
        <v>45</v>
      </c>
      <c r="F375" s="98" t="s">
        <v>11</v>
      </c>
      <c r="G375" s="98" t="s">
        <v>78</v>
      </c>
      <c r="H375" s="121">
        <v>4.9421809853978212E-2</v>
      </c>
      <c r="I375" s="98" t="s">
        <v>145</v>
      </c>
      <c r="J375" s="11"/>
    </row>
    <row r="376" spans="1:10" x14ac:dyDescent="0.25">
      <c r="A376" s="11"/>
      <c r="B376" s="98">
        <v>2024</v>
      </c>
      <c r="C376" s="98" t="s">
        <v>25</v>
      </c>
      <c r="D376" s="98" t="s">
        <v>26</v>
      </c>
      <c r="E376" s="98" t="s">
        <v>45</v>
      </c>
      <c r="F376" s="98" t="s">
        <v>11</v>
      </c>
      <c r="G376" s="98" t="s">
        <v>78</v>
      </c>
      <c r="H376" s="121">
        <v>4.9421809853978212E-2</v>
      </c>
      <c r="I376" s="98" t="s">
        <v>134</v>
      </c>
      <c r="J376" s="11"/>
    </row>
    <row r="377" spans="1:10" hidden="1" x14ac:dyDescent="0.25">
      <c r="A377" s="11"/>
      <c r="B377" s="98">
        <v>2024</v>
      </c>
      <c r="C377" s="98" t="s">
        <v>25</v>
      </c>
      <c r="D377" s="98" t="s">
        <v>26</v>
      </c>
      <c r="E377" s="98" t="s">
        <v>45</v>
      </c>
      <c r="F377" s="98" t="s">
        <v>11</v>
      </c>
      <c r="G377" s="98" t="s">
        <v>80</v>
      </c>
      <c r="H377" s="121">
        <v>0.34159556096809773</v>
      </c>
      <c r="I377" s="98" t="s">
        <v>146</v>
      </c>
      <c r="J377" s="11"/>
    </row>
    <row r="378" spans="1:10" hidden="1" x14ac:dyDescent="0.25">
      <c r="A378" s="11"/>
      <c r="B378" s="98">
        <v>2024</v>
      </c>
      <c r="C378" s="98" t="s">
        <v>25</v>
      </c>
      <c r="D378" s="98" t="s">
        <v>26</v>
      </c>
      <c r="E378" s="98" t="s">
        <v>45</v>
      </c>
      <c r="F378" s="98" t="s">
        <v>11</v>
      </c>
      <c r="G378" s="98" t="s">
        <v>80</v>
      </c>
      <c r="H378" s="121">
        <v>0.34159556096809773</v>
      </c>
      <c r="I378" s="98" t="s">
        <v>145</v>
      </c>
      <c r="J378" s="11"/>
    </row>
    <row r="379" spans="1:10" x14ac:dyDescent="0.25">
      <c r="A379" s="11"/>
      <c r="B379" s="98">
        <v>2024</v>
      </c>
      <c r="C379" s="98" t="s">
        <v>25</v>
      </c>
      <c r="D379" s="98" t="s">
        <v>26</v>
      </c>
      <c r="E379" s="98" t="s">
        <v>45</v>
      </c>
      <c r="F379" s="98" t="s">
        <v>11</v>
      </c>
      <c r="G379" s="98" t="s">
        <v>80</v>
      </c>
      <c r="H379" s="121">
        <v>0.34159556096809773</v>
      </c>
      <c r="I379" s="98" t="s">
        <v>134</v>
      </c>
      <c r="J379" s="11"/>
    </row>
    <row r="380" spans="1:10" hidden="1" x14ac:dyDescent="0.25">
      <c r="A380" s="11"/>
      <c r="B380" s="98">
        <v>2024</v>
      </c>
      <c r="C380" s="98" t="s">
        <v>25</v>
      </c>
      <c r="D380" s="98" t="s">
        <v>26</v>
      </c>
      <c r="E380" s="98" t="s">
        <v>45</v>
      </c>
      <c r="F380" s="98" t="s">
        <v>11</v>
      </c>
      <c r="G380" s="98" t="s">
        <v>81</v>
      </c>
      <c r="H380" s="121">
        <v>0.74587771539804715</v>
      </c>
      <c r="I380" s="98" t="s">
        <v>146</v>
      </c>
      <c r="J380" s="11"/>
    </row>
    <row r="381" spans="1:10" hidden="1" x14ac:dyDescent="0.25">
      <c r="A381" s="11"/>
      <c r="B381" s="98">
        <v>2024</v>
      </c>
      <c r="C381" s="98" t="s">
        <v>25</v>
      </c>
      <c r="D381" s="98" t="s">
        <v>26</v>
      </c>
      <c r="E381" s="98" t="s">
        <v>45</v>
      </c>
      <c r="F381" s="98" t="s">
        <v>11</v>
      </c>
      <c r="G381" s="98" t="s">
        <v>81</v>
      </c>
      <c r="H381" s="121">
        <v>0.74587771539804715</v>
      </c>
      <c r="I381" s="98" t="s">
        <v>145</v>
      </c>
      <c r="J381" s="11"/>
    </row>
    <row r="382" spans="1:10" x14ac:dyDescent="0.25">
      <c r="A382" s="11"/>
      <c r="B382" s="98">
        <v>2024</v>
      </c>
      <c r="C382" s="98" t="s">
        <v>25</v>
      </c>
      <c r="D382" s="98" t="s">
        <v>26</v>
      </c>
      <c r="E382" s="98" t="s">
        <v>45</v>
      </c>
      <c r="F382" s="98" t="s">
        <v>11</v>
      </c>
      <c r="G382" s="98" t="s">
        <v>81</v>
      </c>
      <c r="H382" s="121">
        <v>0.74587771539804715</v>
      </c>
      <c r="I382" s="98" t="s">
        <v>134</v>
      </c>
      <c r="J382" s="11"/>
    </row>
    <row r="383" spans="1:10" hidden="1" x14ac:dyDescent="0.25">
      <c r="A383" s="11"/>
      <c r="B383" s="98">
        <v>2024</v>
      </c>
      <c r="C383" s="98" t="s">
        <v>25</v>
      </c>
      <c r="D383" s="98" t="s">
        <v>26</v>
      </c>
      <c r="E383" s="98" t="s">
        <v>45</v>
      </c>
      <c r="F383" s="98" t="s">
        <v>13</v>
      </c>
      <c r="G383" s="98" t="s">
        <v>85</v>
      </c>
      <c r="H383" s="121">
        <v>0.28997528215262158</v>
      </c>
      <c r="I383" s="98" t="s">
        <v>146</v>
      </c>
      <c r="J383" s="11"/>
    </row>
    <row r="384" spans="1:10" hidden="1" x14ac:dyDescent="0.25">
      <c r="A384" s="11"/>
      <c r="B384" s="98">
        <v>2024</v>
      </c>
      <c r="C384" s="98" t="s">
        <v>25</v>
      </c>
      <c r="D384" s="98" t="s">
        <v>26</v>
      </c>
      <c r="E384" s="98" t="s">
        <v>45</v>
      </c>
      <c r="F384" s="98" t="s">
        <v>13</v>
      </c>
      <c r="G384" s="98" t="s">
        <v>85</v>
      </c>
      <c r="H384" s="121">
        <v>0.28997528215262158</v>
      </c>
      <c r="I384" s="98" t="s">
        <v>145</v>
      </c>
      <c r="J384" s="11"/>
    </row>
    <row r="385" spans="1:10" x14ac:dyDescent="0.25">
      <c r="A385" s="11"/>
      <c r="B385" s="98">
        <v>2024</v>
      </c>
      <c r="C385" s="98" t="s">
        <v>25</v>
      </c>
      <c r="D385" s="98" t="s">
        <v>26</v>
      </c>
      <c r="E385" s="98" t="s">
        <v>45</v>
      </c>
      <c r="F385" s="98" t="s">
        <v>13</v>
      </c>
      <c r="G385" s="98" t="s">
        <v>85</v>
      </c>
      <c r="H385" s="121">
        <v>0.28997528215262158</v>
      </c>
      <c r="I385" s="98" t="s">
        <v>134</v>
      </c>
      <c r="J385" s="11"/>
    </row>
    <row r="386" spans="1:10" hidden="1" x14ac:dyDescent="0.25">
      <c r="A386" s="11"/>
      <c r="B386" s="98">
        <v>2024</v>
      </c>
      <c r="C386" s="98" t="s">
        <v>25</v>
      </c>
      <c r="D386" s="98" t="s">
        <v>26</v>
      </c>
      <c r="E386" s="98" t="s">
        <v>45</v>
      </c>
      <c r="F386" s="98" t="s">
        <v>15</v>
      </c>
      <c r="G386" s="98" t="s">
        <v>87</v>
      </c>
      <c r="H386" s="121">
        <v>0.27653944329232488</v>
      </c>
      <c r="I386" s="98" t="s">
        <v>146</v>
      </c>
      <c r="J386" s="11"/>
    </row>
    <row r="387" spans="1:10" hidden="1" x14ac:dyDescent="0.25">
      <c r="A387" s="11"/>
      <c r="B387" s="98">
        <v>2024</v>
      </c>
      <c r="C387" s="98" t="s">
        <v>25</v>
      </c>
      <c r="D387" s="98" t="s">
        <v>26</v>
      </c>
      <c r="E387" s="98" t="s">
        <v>45</v>
      </c>
      <c r="F387" s="98" t="s">
        <v>15</v>
      </c>
      <c r="G387" s="98" t="s">
        <v>87</v>
      </c>
      <c r="H387" s="121">
        <v>0.27653944329232488</v>
      </c>
      <c r="I387" s="98" t="s">
        <v>145</v>
      </c>
      <c r="J387" s="11"/>
    </row>
    <row r="388" spans="1:10" x14ac:dyDescent="0.25">
      <c r="A388" s="11"/>
      <c r="B388" s="98">
        <v>2024</v>
      </c>
      <c r="C388" s="98" t="s">
        <v>25</v>
      </c>
      <c r="D388" s="98" t="s">
        <v>26</v>
      </c>
      <c r="E388" s="98" t="s">
        <v>45</v>
      </c>
      <c r="F388" s="98" t="s">
        <v>15</v>
      </c>
      <c r="G388" s="98" t="s">
        <v>87</v>
      </c>
      <c r="H388" s="121">
        <v>0.27653944329232488</v>
      </c>
      <c r="I388" s="98" t="s">
        <v>134</v>
      </c>
      <c r="J388" s="11"/>
    </row>
    <row r="389" spans="1:10" hidden="1" x14ac:dyDescent="0.25">
      <c r="A389" s="11"/>
      <c r="B389" s="98">
        <v>2024</v>
      </c>
      <c r="C389" s="98" t="s">
        <v>25</v>
      </c>
      <c r="D389" s="98" t="s">
        <v>26</v>
      </c>
      <c r="E389" s="98" t="s">
        <v>45</v>
      </c>
      <c r="F389" s="98" t="s">
        <v>16</v>
      </c>
      <c r="G389" s="98" t="s">
        <v>88</v>
      </c>
      <c r="H389" s="121">
        <v>4.7009966357232966E-2</v>
      </c>
      <c r="I389" s="98" t="s">
        <v>146</v>
      </c>
      <c r="J389" s="11"/>
    </row>
    <row r="390" spans="1:10" hidden="1" x14ac:dyDescent="0.25">
      <c r="A390" s="11"/>
      <c r="B390" s="98">
        <v>2024</v>
      </c>
      <c r="C390" s="98" t="s">
        <v>25</v>
      </c>
      <c r="D390" s="98" t="s">
        <v>26</v>
      </c>
      <c r="E390" s="98" t="s">
        <v>45</v>
      </c>
      <c r="F390" s="98" t="s">
        <v>16</v>
      </c>
      <c r="G390" s="98" t="s">
        <v>88</v>
      </c>
      <c r="H390" s="121">
        <v>4.7009966357232966E-2</v>
      </c>
      <c r="I390" s="98" t="s">
        <v>145</v>
      </c>
      <c r="J390" s="11"/>
    </row>
    <row r="391" spans="1:10" x14ac:dyDescent="0.25">
      <c r="A391" s="11"/>
      <c r="B391" s="98">
        <v>2024</v>
      </c>
      <c r="C391" s="98" t="s">
        <v>25</v>
      </c>
      <c r="D391" s="98" t="s">
        <v>26</v>
      </c>
      <c r="E391" s="98" t="s">
        <v>45</v>
      </c>
      <c r="F391" s="98" t="s">
        <v>16</v>
      </c>
      <c r="G391" s="98" t="s">
        <v>88</v>
      </c>
      <c r="H391" s="121">
        <v>4.7009966357232966E-2</v>
      </c>
      <c r="I391" s="98" t="s">
        <v>134</v>
      </c>
      <c r="J391" s="11"/>
    </row>
    <row r="392" spans="1:10" hidden="1" x14ac:dyDescent="0.25">
      <c r="A392" s="11"/>
      <c r="B392" s="98">
        <v>2024</v>
      </c>
      <c r="C392" s="98" t="s">
        <v>25</v>
      </c>
      <c r="D392" s="98" t="s">
        <v>26</v>
      </c>
      <c r="E392" s="98" t="s">
        <v>45</v>
      </c>
      <c r="F392" s="98" t="s">
        <v>16</v>
      </c>
      <c r="G392" s="98" t="s">
        <v>89</v>
      </c>
      <c r="H392" s="121">
        <v>6.1284722765276932E-2</v>
      </c>
      <c r="I392" s="98" t="s">
        <v>146</v>
      </c>
      <c r="J392" s="11"/>
    </row>
    <row r="393" spans="1:10" hidden="1" x14ac:dyDescent="0.25">
      <c r="A393" s="11"/>
      <c r="B393" s="98">
        <v>2024</v>
      </c>
      <c r="C393" s="98" t="s">
        <v>25</v>
      </c>
      <c r="D393" s="98" t="s">
        <v>26</v>
      </c>
      <c r="E393" s="98" t="s">
        <v>45</v>
      </c>
      <c r="F393" s="98" t="s">
        <v>16</v>
      </c>
      <c r="G393" s="98" t="s">
        <v>89</v>
      </c>
      <c r="H393" s="121">
        <v>6.1284722765276932E-2</v>
      </c>
      <c r="I393" s="98" t="s">
        <v>145</v>
      </c>
      <c r="J393" s="11"/>
    </row>
    <row r="394" spans="1:10" x14ac:dyDescent="0.25">
      <c r="A394" s="11"/>
      <c r="B394" s="98">
        <v>2024</v>
      </c>
      <c r="C394" s="98" t="s">
        <v>25</v>
      </c>
      <c r="D394" s="98" t="s">
        <v>26</v>
      </c>
      <c r="E394" s="98" t="s">
        <v>45</v>
      </c>
      <c r="F394" s="98" t="s">
        <v>16</v>
      </c>
      <c r="G394" s="98" t="s">
        <v>89</v>
      </c>
      <c r="H394" s="121">
        <v>6.1284722765276932E-2</v>
      </c>
      <c r="I394" s="98" t="s">
        <v>134</v>
      </c>
      <c r="J394" s="11"/>
    </row>
    <row r="395" spans="1:10" hidden="1" x14ac:dyDescent="0.25">
      <c r="A395" s="11"/>
      <c r="B395" s="98">
        <v>2024</v>
      </c>
      <c r="C395" s="98" t="s">
        <v>25</v>
      </c>
      <c r="D395" s="98" t="s">
        <v>26</v>
      </c>
      <c r="E395" s="98" t="s">
        <v>45</v>
      </c>
      <c r="F395" s="98" t="s">
        <v>16</v>
      </c>
      <c r="G395" s="98" t="s">
        <v>91</v>
      </c>
      <c r="H395" s="121">
        <v>21.002034089684024</v>
      </c>
      <c r="I395" s="98" t="s">
        <v>146</v>
      </c>
      <c r="J395" s="11"/>
    </row>
    <row r="396" spans="1:10" hidden="1" x14ac:dyDescent="0.25">
      <c r="A396" s="11"/>
      <c r="B396" s="98">
        <v>2024</v>
      </c>
      <c r="C396" s="98" t="s">
        <v>25</v>
      </c>
      <c r="D396" s="98" t="s">
        <v>26</v>
      </c>
      <c r="E396" s="98" t="s">
        <v>45</v>
      </c>
      <c r="F396" s="98" t="s">
        <v>16</v>
      </c>
      <c r="G396" s="98" t="s">
        <v>91</v>
      </c>
      <c r="H396" s="121">
        <v>21.002034089684024</v>
      </c>
      <c r="I396" s="98" t="s">
        <v>145</v>
      </c>
      <c r="J396" s="11"/>
    </row>
    <row r="397" spans="1:10" x14ac:dyDescent="0.25">
      <c r="A397" s="11"/>
      <c r="B397" s="98">
        <v>2024</v>
      </c>
      <c r="C397" s="98" t="s">
        <v>25</v>
      </c>
      <c r="D397" s="98" t="s">
        <v>26</v>
      </c>
      <c r="E397" s="98" t="s">
        <v>45</v>
      </c>
      <c r="F397" s="98" t="s">
        <v>16</v>
      </c>
      <c r="G397" s="98" t="s">
        <v>91</v>
      </c>
      <c r="H397" s="121">
        <v>21.002034089684024</v>
      </c>
      <c r="I397" s="98" t="s">
        <v>134</v>
      </c>
      <c r="J397" s="11"/>
    </row>
    <row r="398" spans="1:10" hidden="1" x14ac:dyDescent="0.25">
      <c r="A398" s="11"/>
      <c r="B398" s="98">
        <v>2024</v>
      </c>
      <c r="C398" s="98" t="s">
        <v>25</v>
      </c>
      <c r="D398" s="98" t="s">
        <v>26</v>
      </c>
      <c r="E398" s="98" t="s">
        <v>45</v>
      </c>
      <c r="F398" s="98" t="s">
        <v>16</v>
      </c>
      <c r="G398" s="98" t="s">
        <v>92</v>
      </c>
      <c r="H398" s="121">
        <v>0.1449759054768722</v>
      </c>
      <c r="I398" s="98" t="s">
        <v>146</v>
      </c>
      <c r="J398" s="11"/>
    </row>
    <row r="399" spans="1:10" hidden="1" x14ac:dyDescent="0.25">
      <c r="A399" s="11"/>
      <c r="B399" s="98">
        <v>2024</v>
      </c>
      <c r="C399" s="98" t="s">
        <v>25</v>
      </c>
      <c r="D399" s="98" t="s">
        <v>26</v>
      </c>
      <c r="E399" s="98" t="s">
        <v>45</v>
      </c>
      <c r="F399" s="98" t="s">
        <v>16</v>
      </c>
      <c r="G399" s="98" t="s">
        <v>92</v>
      </c>
      <c r="H399" s="121">
        <v>0.1449759054768722</v>
      </c>
      <c r="I399" s="98" t="s">
        <v>145</v>
      </c>
      <c r="J399" s="11"/>
    </row>
    <row r="400" spans="1:10" x14ac:dyDescent="0.25">
      <c r="A400" s="11"/>
      <c r="B400" s="98">
        <v>2024</v>
      </c>
      <c r="C400" s="98" t="s">
        <v>25</v>
      </c>
      <c r="D400" s="98" t="s">
        <v>26</v>
      </c>
      <c r="E400" s="98" t="s">
        <v>45</v>
      </c>
      <c r="F400" s="98" t="s">
        <v>16</v>
      </c>
      <c r="G400" s="98" t="s">
        <v>92</v>
      </c>
      <c r="H400" s="121">
        <v>0.1449759054768722</v>
      </c>
      <c r="I400" s="98" t="s">
        <v>134</v>
      </c>
      <c r="J400" s="11"/>
    </row>
    <row r="401" spans="1:10" hidden="1" x14ac:dyDescent="0.25">
      <c r="A401" s="11"/>
      <c r="B401" s="98">
        <v>2024</v>
      </c>
      <c r="C401" s="98" t="s">
        <v>25</v>
      </c>
      <c r="D401" s="98" t="s">
        <v>26</v>
      </c>
      <c r="E401" s="98" t="s">
        <v>45</v>
      </c>
      <c r="F401" s="98" t="s">
        <v>24</v>
      </c>
      <c r="G401" s="98" t="s">
        <v>112</v>
      </c>
      <c r="H401" s="121">
        <v>1.6000956398194571E-2</v>
      </c>
      <c r="I401" s="98" t="s">
        <v>146</v>
      </c>
      <c r="J401" s="11"/>
    </row>
    <row r="402" spans="1:10" hidden="1" x14ac:dyDescent="0.25">
      <c r="A402" s="11"/>
      <c r="B402" s="98">
        <v>2024</v>
      </c>
      <c r="C402" s="98" t="s">
        <v>25</v>
      </c>
      <c r="D402" s="98" t="s">
        <v>26</v>
      </c>
      <c r="E402" s="98" t="s">
        <v>45</v>
      </c>
      <c r="F402" s="98" t="s">
        <v>24</v>
      </c>
      <c r="G402" s="98" t="s">
        <v>112</v>
      </c>
      <c r="H402" s="121">
        <v>1.6000956398194571E-2</v>
      </c>
      <c r="I402" s="98" t="s">
        <v>145</v>
      </c>
      <c r="J402" s="11"/>
    </row>
    <row r="403" spans="1:10" x14ac:dyDescent="0.25">
      <c r="A403" s="11"/>
      <c r="B403" s="98">
        <v>2024</v>
      </c>
      <c r="C403" s="98" t="s">
        <v>25</v>
      </c>
      <c r="D403" s="98" t="s">
        <v>26</v>
      </c>
      <c r="E403" s="98" t="s">
        <v>45</v>
      </c>
      <c r="F403" s="98" t="s">
        <v>24</v>
      </c>
      <c r="G403" s="98" t="s">
        <v>112</v>
      </c>
      <c r="H403" s="121">
        <v>1.6000956398194571E-2</v>
      </c>
      <c r="I403" s="98" t="s">
        <v>134</v>
      </c>
      <c r="J403" s="11"/>
    </row>
    <row r="404" spans="1:10" hidden="1" x14ac:dyDescent="0.25">
      <c r="A404" s="11"/>
      <c r="B404" s="98">
        <v>2024</v>
      </c>
      <c r="C404" s="98" t="s">
        <v>25</v>
      </c>
      <c r="D404" s="98" t="s">
        <v>26</v>
      </c>
      <c r="E404" s="98" t="s">
        <v>46</v>
      </c>
      <c r="F404" s="98" t="s">
        <v>11</v>
      </c>
      <c r="G404" s="98" t="s">
        <v>93</v>
      </c>
      <c r="H404" s="121">
        <v>0.21534753844988055</v>
      </c>
      <c r="I404" s="98" t="s">
        <v>146</v>
      </c>
      <c r="J404" s="11"/>
    </row>
    <row r="405" spans="1:10" hidden="1" x14ac:dyDescent="0.25">
      <c r="A405" s="11"/>
      <c r="B405" s="98">
        <v>2024</v>
      </c>
      <c r="C405" s="98" t="s">
        <v>25</v>
      </c>
      <c r="D405" s="98" t="s">
        <v>26</v>
      </c>
      <c r="E405" s="98" t="s">
        <v>46</v>
      </c>
      <c r="F405" s="98" t="s">
        <v>11</v>
      </c>
      <c r="G405" s="98" t="s">
        <v>93</v>
      </c>
      <c r="H405" s="121">
        <v>0.21534753844988055</v>
      </c>
      <c r="I405" s="98" t="s">
        <v>145</v>
      </c>
      <c r="J405" s="11"/>
    </row>
    <row r="406" spans="1:10" x14ac:dyDescent="0.25">
      <c r="A406" s="11"/>
      <c r="B406" s="98">
        <v>2024</v>
      </c>
      <c r="C406" s="98" t="s">
        <v>25</v>
      </c>
      <c r="D406" s="98" t="s">
        <v>26</v>
      </c>
      <c r="E406" s="98" t="s">
        <v>46</v>
      </c>
      <c r="F406" s="98" t="s">
        <v>11</v>
      </c>
      <c r="G406" s="98" t="s">
        <v>93</v>
      </c>
      <c r="H406" s="121">
        <v>0.21534753844988055</v>
      </c>
      <c r="I406" s="98" t="s">
        <v>134</v>
      </c>
      <c r="J406" s="11"/>
    </row>
    <row r="407" spans="1:10" hidden="1" x14ac:dyDescent="0.25">
      <c r="A407" s="11"/>
      <c r="B407" s="98">
        <v>2024</v>
      </c>
      <c r="C407" s="98" t="s">
        <v>25</v>
      </c>
      <c r="D407" s="98" t="s">
        <v>26</v>
      </c>
      <c r="E407" s="98" t="s">
        <v>46</v>
      </c>
      <c r="F407" s="98" t="s">
        <v>233</v>
      </c>
      <c r="G407" s="98" t="s">
        <v>94</v>
      </c>
      <c r="H407" s="121">
        <v>0.3028556359728245</v>
      </c>
      <c r="I407" s="98" t="s">
        <v>146</v>
      </c>
      <c r="J407" s="11"/>
    </row>
    <row r="408" spans="1:10" hidden="1" x14ac:dyDescent="0.25">
      <c r="A408" s="11"/>
      <c r="B408" s="98">
        <v>2024</v>
      </c>
      <c r="C408" s="98" t="s">
        <v>25</v>
      </c>
      <c r="D408" s="98" t="s">
        <v>26</v>
      </c>
      <c r="E408" s="98" t="s">
        <v>46</v>
      </c>
      <c r="F408" s="98" t="s">
        <v>233</v>
      </c>
      <c r="G408" s="98" t="s">
        <v>94</v>
      </c>
      <c r="H408" s="121">
        <v>0.15142781798641225</v>
      </c>
      <c r="I408" s="98" t="s">
        <v>145</v>
      </c>
      <c r="J408" s="11"/>
    </row>
    <row r="409" spans="1:10" x14ac:dyDescent="0.25">
      <c r="A409" s="11"/>
      <c r="B409" s="98">
        <v>2024</v>
      </c>
      <c r="C409" s="98" t="s">
        <v>25</v>
      </c>
      <c r="D409" s="98" t="s">
        <v>26</v>
      </c>
      <c r="E409" s="98" t="s">
        <v>46</v>
      </c>
      <c r="F409" s="98" t="s">
        <v>233</v>
      </c>
      <c r="G409" s="98" t="s">
        <v>94</v>
      </c>
      <c r="H409" s="121">
        <v>0.15142781798641225</v>
      </c>
      <c r="I409" s="98" t="s">
        <v>134</v>
      </c>
      <c r="J409" s="11"/>
    </row>
    <row r="410" spans="1:10" hidden="1" x14ac:dyDescent="0.25">
      <c r="A410" s="11"/>
      <c r="B410" s="98">
        <v>2024</v>
      </c>
      <c r="C410" s="98" t="s">
        <v>25</v>
      </c>
      <c r="D410" s="98" t="s">
        <v>26</v>
      </c>
      <c r="E410" s="98" t="s">
        <v>46</v>
      </c>
      <c r="F410" s="98" t="s">
        <v>17</v>
      </c>
      <c r="G410" s="98" t="s">
        <v>95</v>
      </c>
      <c r="H410" s="121">
        <v>17.017713086089056</v>
      </c>
      <c r="I410" s="98" t="s">
        <v>146</v>
      </c>
      <c r="J410" s="11"/>
    </row>
    <row r="411" spans="1:10" hidden="1" x14ac:dyDescent="0.25">
      <c r="A411" s="11"/>
      <c r="B411" s="98">
        <v>2024</v>
      </c>
      <c r="C411" s="98" t="s">
        <v>25</v>
      </c>
      <c r="D411" s="98" t="s">
        <v>26</v>
      </c>
      <c r="E411" s="98" t="s">
        <v>46</v>
      </c>
      <c r="F411" s="98" t="s">
        <v>17</v>
      </c>
      <c r="G411" s="98" t="s">
        <v>95</v>
      </c>
      <c r="H411" s="121">
        <v>17.017713086089056</v>
      </c>
      <c r="I411" s="98" t="s">
        <v>145</v>
      </c>
      <c r="J411" s="11"/>
    </row>
    <row r="412" spans="1:10" x14ac:dyDescent="0.25">
      <c r="A412" s="11"/>
      <c r="B412" s="98">
        <v>2024</v>
      </c>
      <c r="C412" s="98" t="s">
        <v>25</v>
      </c>
      <c r="D412" s="98" t="s">
        <v>26</v>
      </c>
      <c r="E412" s="98" t="s">
        <v>46</v>
      </c>
      <c r="F412" s="98" t="s">
        <v>17</v>
      </c>
      <c r="G412" s="98" t="s">
        <v>95</v>
      </c>
      <c r="H412" s="121">
        <v>17.017713086089056</v>
      </c>
      <c r="I412" s="98" t="s">
        <v>134</v>
      </c>
      <c r="J412" s="11"/>
    </row>
    <row r="413" spans="1:10" hidden="1" x14ac:dyDescent="0.25">
      <c r="A413" s="11"/>
      <c r="B413" s="98">
        <v>2024</v>
      </c>
      <c r="C413" s="98" t="s">
        <v>25</v>
      </c>
      <c r="D413" s="98" t="s">
        <v>26</v>
      </c>
      <c r="E413" s="98" t="s">
        <v>46</v>
      </c>
      <c r="F413" s="98" t="s">
        <v>17</v>
      </c>
      <c r="G413" s="98" t="s">
        <v>96</v>
      </c>
      <c r="H413" s="121">
        <v>2.2736834851726225E-2</v>
      </c>
      <c r="I413" s="98" t="s">
        <v>146</v>
      </c>
      <c r="J413" s="11"/>
    </row>
    <row r="414" spans="1:10" hidden="1" x14ac:dyDescent="0.25">
      <c r="A414" s="11"/>
      <c r="B414" s="98">
        <v>2024</v>
      </c>
      <c r="C414" s="98" t="s">
        <v>25</v>
      </c>
      <c r="D414" s="98" t="s">
        <v>26</v>
      </c>
      <c r="E414" s="98" t="s">
        <v>46</v>
      </c>
      <c r="F414" s="98" t="s">
        <v>17</v>
      </c>
      <c r="G414" s="98" t="s">
        <v>96</v>
      </c>
      <c r="H414" s="121">
        <v>2.2736834851726225E-2</v>
      </c>
      <c r="I414" s="98" t="s">
        <v>145</v>
      </c>
      <c r="J414" s="11"/>
    </row>
    <row r="415" spans="1:10" x14ac:dyDescent="0.25">
      <c r="A415" s="11"/>
      <c r="B415" s="98">
        <v>2024</v>
      </c>
      <c r="C415" s="98" t="s">
        <v>25</v>
      </c>
      <c r="D415" s="98" t="s">
        <v>26</v>
      </c>
      <c r="E415" s="98" t="s">
        <v>46</v>
      </c>
      <c r="F415" s="98" t="s">
        <v>17</v>
      </c>
      <c r="G415" s="98" t="s">
        <v>96</v>
      </c>
      <c r="H415" s="121">
        <v>2.2736834851726225E-2</v>
      </c>
      <c r="I415" s="98" t="s">
        <v>134</v>
      </c>
      <c r="J415" s="11"/>
    </row>
    <row r="416" spans="1:10" hidden="1" x14ac:dyDescent="0.25">
      <c r="A416" s="11"/>
      <c r="B416" s="98">
        <v>2024</v>
      </c>
      <c r="C416" s="98" t="s">
        <v>25</v>
      </c>
      <c r="D416" s="98" t="s">
        <v>26</v>
      </c>
      <c r="E416" s="98" t="s">
        <v>46</v>
      </c>
      <c r="F416" s="98" t="s">
        <v>17</v>
      </c>
      <c r="G416" s="98" t="s">
        <v>97</v>
      </c>
      <c r="H416" s="121">
        <v>3.9460490800803378</v>
      </c>
      <c r="I416" s="98" t="s">
        <v>146</v>
      </c>
      <c r="J416" s="11"/>
    </row>
    <row r="417" spans="1:10" hidden="1" x14ac:dyDescent="0.25">
      <c r="A417" s="11"/>
      <c r="B417" s="98">
        <v>2024</v>
      </c>
      <c r="C417" s="98" t="s">
        <v>25</v>
      </c>
      <c r="D417" s="98" t="s">
        <v>26</v>
      </c>
      <c r="E417" s="98" t="s">
        <v>46</v>
      </c>
      <c r="F417" s="98" t="s">
        <v>17</v>
      </c>
      <c r="G417" s="98" t="s">
        <v>97</v>
      </c>
      <c r="H417" s="121">
        <v>3.8927459874302115</v>
      </c>
      <c r="I417" s="98" t="s">
        <v>145</v>
      </c>
      <c r="J417" s="11"/>
    </row>
    <row r="418" spans="1:10" x14ac:dyDescent="0.25">
      <c r="A418" s="11"/>
      <c r="B418" s="98">
        <v>2024</v>
      </c>
      <c r="C418" s="98" t="s">
        <v>25</v>
      </c>
      <c r="D418" s="98" t="s">
        <v>26</v>
      </c>
      <c r="E418" s="98" t="s">
        <v>46</v>
      </c>
      <c r="F418" s="98" t="s">
        <v>17</v>
      </c>
      <c r="G418" s="98" t="s">
        <v>97</v>
      </c>
      <c r="H418" s="121">
        <v>3.8927459874302115</v>
      </c>
      <c r="I418" s="98" t="s">
        <v>134</v>
      </c>
      <c r="J418" s="11"/>
    </row>
    <row r="419" spans="1:10" hidden="1" x14ac:dyDescent="0.25">
      <c r="A419" s="11"/>
      <c r="B419" s="98">
        <v>2024</v>
      </c>
      <c r="C419" s="98" t="s">
        <v>25</v>
      </c>
      <c r="D419" s="98" t="s">
        <v>26</v>
      </c>
      <c r="E419" s="98" t="s">
        <v>46</v>
      </c>
      <c r="F419" s="98" t="s">
        <v>18</v>
      </c>
      <c r="G419" s="98" t="s">
        <v>101</v>
      </c>
      <c r="H419" s="121">
        <v>9.2054041996387531E-2</v>
      </c>
      <c r="I419" s="98" t="s">
        <v>146</v>
      </c>
      <c r="J419" s="11"/>
    </row>
    <row r="420" spans="1:10" hidden="1" x14ac:dyDescent="0.25">
      <c r="A420" s="11"/>
      <c r="B420" s="98">
        <v>2024</v>
      </c>
      <c r="C420" s="98" t="s">
        <v>25</v>
      </c>
      <c r="D420" s="98" t="s">
        <v>26</v>
      </c>
      <c r="E420" s="98" t="s">
        <v>46</v>
      </c>
      <c r="F420" s="98" t="s">
        <v>18</v>
      </c>
      <c r="G420" s="98" t="s">
        <v>101</v>
      </c>
      <c r="H420" s="121">
        <v>4.6027020998193766E-2</v>
      </c>
      <c r="I420" s="98" t="s">
        <v>145</v>
      </c>
      <c r="J420" s="11"/>
    </row>
    <row r="421" spans="1:10" x14ac:dyDescent="0.25">
      <c r="A421" s="11"/>
      <c r="B421" s="98">
        <v>2024</v>
      </c>
      <c r="C421" s="98" t="s">
        <v>25</v>
      </c>
      <c r="D421" s="98" t="s">
        <v>26</v>
      </c>
      <c r="E421" s="98" t="s">
        <v>46</v>
      </c>
      <c r="F421" s="98" t="s">
        <v>18</v>
      </c>
      <c r="G421" s="98" t="s">
        <v>101</v>
      </c>
      <c r="H421" s="121">
        <v>4.6027020998193766E-2</v>
      </c>
      <c r="I421" s="98" t="s">
        <v>134</v>
      </c>
      <c r="J421" s="11"/>
    </row>
    <row r="422" spans="1:10" hidden="1" x14ac:dyDescent="0.25">
      <c r="A422" s="11"/>
      <c r="B422" s="98">
        <v>2024</v>
      </c>
      <c r="C422" s="98" t="s">
        <v>25</v>
      </c>
      <c r="D422" s="98" t="s">
        <v>26</v>
      </c>
      <c r="E422" s="98" t="s">
        <v>46</v>
      </c>
      <c r="F422" s="98" t="s">
        <v>18</v>
      </c>
      <c r="G422" s="98" t="s">
        <v>102</v>
      </c>
      <c r="H422" s="121">
        <v>2.32684930687174E-3</v>
      </c>
      <c r="I422" s="98" t="s">
        <v>146</v>
      </c>
      <c r="J422" s="11"/>
    </row>
    <row r="423" spans="1:10" hidden="1" x14ac:dyDescent="0.25">
      <c r="A423" s="11"/>
      <c r="B423" s="98">
        <v>2024</v>
      </c>
      <c r="C423" s="98" t="s">
        <v>25</v>
      </c>
      <c r="D423" s="98" t="s">
        <v>26</v>
      </c>
      <c r="E423" s="98" t="s">
        <v>46</v>
      </c>
      <c r="F423" s="98" t="s">
        <v>18</v>
      </c>
      <c r="G423" s="98" t="s">
        <v>102</v>
      </c>
      <c r="H423" s="121">
        <v>1.16342465343587E-3</v>
      </c>
      <c r="I423" s="98" t="s">
        <v>145</v>
      </c>
      <c r="J423" s="11"/>
    </row>
    <row r="424" spans="1:10" x14ac:dyDescent="0.25">
      <c r="A424" s="11"/>
      <c r="B424" s="98">
        <v>2024</v>
      </c>
      <c r="C424" s="98" t="s">
        <v>25</v>
      </c>
      <c r="D424" s="98" t="s">
        <v>26</v>
      </c>
      <c r="E424" s="98" t="s">
        <v>46</v>
      </c>
      <c r="F424" s="98" t="s">
        <v>18</v>
      </c>
      <c r="G424" s="98" t="s">
        <v>102</v>
      </c>
      <c r="H424" s="121">
        <v>1.16342465343587E-3</v>
      </c>
      <c r="I424" s="98" t="s">
        <v>134</v>
      </c>
      <c r="J424" s="11"/>
    </row>
    <row r="425" spans="1:10" hidden="1" x14ac:dyDescent="0.25">
      <c r="A425" s="11"/>
      <c r="B425" s="98">
        <v>2024</v>
      </c>
      <c r="C425" s="98" t="s">
        <v>25</v>
      </c>
      <c r="D425" s="98" t="s">
        <v>26</v>
      </c>
      <c r="E425" s="98" t="s">
        <v>46</v>
      </c>
      <c r="F425" s="98" t="s">
        <v>18</v>
      </c>
      <c r="G425" s="98" t="s">
        <v>103</v>
      </c>
      <c r="H425" s="121">
        <v>0.17910587363812769</v>
      </c>
      <c r="I425" s="98" t="s">
        <v>146</v>
      </c>
      <c r="J425" s="11"/>
    </row>
    <row r="426" spans="1:10" hidden="1" x14ac:dyDescent="0.25">
      <c r="A426" s="11"/>
      <c r="B426" s="98">
        <v>2024</v>
      </c>
      <c r="C426" s="98" t="s">
        <v>25</v>
      </c>
      <c r="D426" s="98" t="s">
        <v>26</v>
      </c>
      <c r="E426" s="98" t="s">
        <v>46</v>
      </c>
      <c r="F426" s="98" t="s">
        <v>18</v>
      </c>
      <c r="G426" s="98" t="s">
        <v>103</v>
      </c>
      <c r="H426" s="121">
        <v>8.9552936819063844E-2</v>
      </c>
      <c r="I426" s="98" t="s">
        <v>145</v>
      </c>
      <c r="J426" s="11"/>
    </row>
    <row r="427" spans="1:10" x14ac:dyDescent="0.25">
      <c r="A427" s="11"/>
      <c r="B427" s="98">
        <v>2024</v>
      </c>
      <c r="C427" s="98" t="s">
        <v>25</v>
      </c>
      <c r="D427" s="98" t="s">
        <v>26</v>
      </c>
      <c r="E427" s="98" t="s">
        <v>46</v>
      </c>
      <c r="F427" s="98" t="s">
        <v>18</v>
      </c>
      <c r="G427" s="98" t="s">
        <v>103</v>
      </c>
      <c r="H427" s="121">
        <v>8.9552936819063844E-2</v>
      </c>
      <c r="I427" s="98" t="s">
        <v>134</v>
      </c>
      <c r="J427" s="11"/>
    </row>
    <row r="428" spans="1:10" hidden="1" x14ac:dyDescent="0.25">
      <c r="A428" s="11"/>
      <c r="B428" s="98">
        <v>2024</v>
      </c>
      <c r="C428" s="98" t="s">
        <v>25</v>
      </c>
      <c r="D428" s="98" t="s">
        <v>26</v>
      </c>
      <c r="E428" s="98" t="s">
        <v>46</v>
      </c>
      <c r="F428" s="98" t="s">
        <v>18</v>
      </c>
      <c r="G428" s="98" t="s">
        <v>104</v>
      </c>
      <c r="H428" s="121">
        <v>2.9368871031437531E-2</v>
      </c>
      <c r="I428" s="98" t="s">
        <v>146</v>
      </c>
      <c r="J428" s="11"/>
    </row>
    <row r="429" spans="1:10" hidden="1" x14ac:dyDescent="0.25">
      <c r="A429" s="11"/>
      <c r="B429" s="98">
        <v>2024</v>
      </c>
      <c r="C429" s="98" t="s">
        <v>25</v>
      </c>
      <c r="D429" s="98" t="s">
        <v>26</v>
      </c>
      <c r="E429" s="98" t="s">
        <v>46</v>
      </c>
      <c r="F429" s="98" t="s">
        <v>18</v>
      </c>
      <c r="G429" s="98" t="s">
        <v>104</v>
      </c>
      <c r="H429" s="121">
        <v>1.4684435515718765E-2</v>
      </c>
      <c r="I429" s="98" t="s">
        <v>145</v>
      </c>
      <c r="J429" s="11"/>
    </row>
    <row r="430" spans="1:10" x14ac:dyDescent="0.25">
      <c r="A430" s="11"/>
      <c r="B430" s="98">
        <v>2024</v>
      </c>
      <c r="C430" s="98" t="s">
        <v>25</v>
      </c>
      <c r="D430" s="98" t="s">
        <v>26</v>
      </c>
      <c r="E430" s="98" t="s">
        <v>46</v>
      </c>
      <c r="F430" s="98" t="s">
        <v>18</v>
      </c>
      <c r="G430" s="98" t="s">
        <v>104</v>
      </c>
      <c r="H430" s="121">
        <v>1.4684435515718765E-2</v>
      </c>
      <c r="I430" s="98" t="s">
        <v>134</v>
      </c>
      <c r="J430" s="11"/>
    </row>
    <row r="431" spans="1:10" hidden="1" x14ac:dyDescent="0.25">
      <c r="A431" s="11"/>
      <c r="B431" s="98">
        <v>2024</v>
      </c>
      <c r="C431" s="98" t="s">
        <v>25</v>
      </c>
      <c r="D431" s="98" t="s">
        <v>26</v>
      </c>
      <c r="E431" s="98" t="s">
        <v>46</v>
      </c>
      <c r="F431" s="98" t="s">
        <v>19</v>
      </c>
      <c r="G431" s="98" t="s">
        <v>106</v>
      </c>
      <c r="H431" s="121">
        <v>0.18088435038941386</v>
      </c>
      <c r="I431" s="98" t="s">
        <v>146</v>
      </c>
      <c r="J431" s="11"/>
    </row>
    <row r="432" spans="1:10" hidden="1" x14ac:dyDescent="0.25">
      <c r="A432" s="11"/>
      <c r="B432" s="98">
        <v>2024</v>
      </c>
      <c r="C432" s="98" t="s">
        <v>25</v>
      </c>
      <c r="D432" s="98" t="s">
        <v>26</v>
      </c>
      <c r="E432" s="98" t="s">
        <v>46</v>
      </c>
      <c r="F432" s="98" t="s">
        <v>19</v>
      </c>
      <c r="G432" s="98" t="s">
        <v>106</v>
      </c>
      <c r="H432" s="121">
        <v>0.18088435038941386</v>
      </c>
      <c r="I432" s="98" t="s">
        <v>145</v>
      </c>
      <c r="J432" s="11"/>
    </row>
    <row r="433" spans="1:10" x14ac:dyDescent="0.25">
      <c r="A433" s="11"/>
      <c r="B433" s="98">
        <v>2024</v>
      </c>
      <c r="C433" s="98" t="s">
        <v>25</v>
      </c>
      <c r="D433" s="98" t="s">
        <v>26</v>
      </c>
      <c r="E433" s="98" t="s">
        <v>46</v>
      </c>
      <c r="F433" s="98" t="s">
        <v>19</v>
      </c>
      <c r="G433" s="98" t="s">
        <v>106</v>
      </c>
      <c r="H433" s="121">
        <v>0.18088435038941386</v>
      </c>
      <c r="I433" s="98" t="s">
        <v>134</v>
      </c>
      <c r="J433" s="11"/>
    </row>
    <row r="434" spans="1:10" hidden="1" x14ac:dyDescent="0.25">
      <c r="A434" s="11"/>
      <c r="B434" s="98">
        <v>2024</v>
      </c>
      <c r="C434" s="98" t="s">
        <v>25</v>
      </c>
      <c r="D434" s="98" t="s">
        <v>26</v>
      </c>
      <c r="E434" s="98" t="s">
        <v>46</v>
      </c>
      <c r="F434" s="98" t="s">
        <v>19</v>
      </c>
      <c r="G434" s="98" t="s">
        <v>107</v>
      </c>
      <c r="H434" s="121">
        <v>3.6862229085097085E-2</v>
      </c>
      <c r="I434" s="98" t="s">
        <v>146</v>
      </c>
      <c r="J434" s="11"/>
    </row>
    <row r="435" spans="1:10" hidden="1" x14ac:dyDescent="0.25">
      <c r="A435" s="11"/>
      <c r="B435" s="98">
        <v>2024</v>
      </c>
      <c r="C435" s="98" t="s">
        <v>25</v>
      </c>
      <c r="D435" s="98" t="s">
        <v>26</v>
      </c>
      <c r="E435" s="98" t="s">
        <v>46</v>
      </c>
      <c r="F435" s="98" t="s">
        <v>19</v>
      </c>
      <c r="G435" s="98" t="s">
        <v>107</v>
      </c>
      <c r="H435" s="121">
        <v>3.6862229085097085E-2</v>
      </c>
      <c r="I435" s="98" t="s">
        <v>145</v>
      </c>
      <c r="J435" s="11"/>
    </row>
    <row r="436" spans="1:10" x14ac:dyDescent="0.25">
      <c r="A436" s="11"/>
      <c r="B436" s="98">
        <v>2024</v>
      </c>
      <c r="C436" s="98" t="s">
        <v>25</v>
      </c>
      <c r="D436" s="98" t="s">
        <v>26</v>
      </c>
      <c r="E436" s="98" t="s">
        <v>46</v>
      </c>
      <c r="F436" s="98" t="s">
        <v>19</v>
      </c>
      <c r="G436" s="98" t="s">
        <v>107</v>
      </c>
      <c r="H436" s="121">
        <v>3.6862229085097085E-2</v>
      </c>
      <c r="I436" s="98" t="s">
        <v>134</v>
      </c>
      <c r="J436" s="11"/>
    </row>
    <row r="437" spans="1:10" hidden="1" x14ac:dyDescent="0.25">
      <c r="A437" s="11"/>
      <c r="B437" s="98">
        <v>2024</v>
      </c>
      <c r="C437" s="98" t="s">
        <v>25</v>
      </c>
      <c r="D437" s="98" t="s">
        <v>26</v>
      </c>
      <c r="E437" s="98" t="s">
        <v>46</v>
      </c>
      <c r="F437" s="98" t="s">
        <v>19</v>
      </c>
      <c r="G437" s="98" t="s">
        <v>108</v>
      </c>
      <c r="H437" s="121">
        <v>0.44922629966176314</v>
      </c>
      <c r="I437" s="98" t="s">
        <v>146</v>
      </c>
      <c r="J437" s="11"/>
    </row>
    <row r="438" spans="1:10" hidden="1" x14ac:dyDescent="0.25">
      <c r="A438" s="11"/>
      <c r="B438" s="98">
        <v>2024</v>
      </c>
      <c r="C438" s="98" t="s">
        <v>25</v>
      </c>
      <c r="D438" s="98" t="s">
        <v>26</v>
      </c>
      <c r="E438" s="98" t="s">
        <v>46</v>
      </c>
      <c r="F438" s="98" t="s">
        <v>19</v>
      </c>
      <c r="G438" s="98" t="s">
        <v>108</v>
      </c>
      <c r="H438" s="121">
        <v>0.44922629966176314</v>
      </c>
      <c r="I438" s="98" t="s">
        <v>145</v>
      </c>
      <c r="J438" s="11"/>
    </row>
    <row r="439" spans="1:10" x14ac:dyDescent="0.25">
      <c r="A439" s="11"/>
      <c r="B439" s="98">
        <v>2024</v>
      </c>
      <c r="C439" s="98" t="s">
        <v>25</v>
      </c>
      <c r="D439" s="98" t="s">
        <v>26</v>
      </c>
      <c r="E439" s="98" t="s">
        <v>46</v>
      </c>
      <c r="F439" s="98" t="s">
        <v>19</v>
      </c>
      <c r="G439" s="98" t="s">
        <v>108</v>
      </c>
      <c r="H439" s="121">
        <v>0.44922629966176314</v>
      </c>
      <c r="I439" s="98" t="s">
        <v>134</v>
      </c>
      <c r="J439" s="11"/>
    </row>
    <row r="440" spans="1:10" hidden="1" x14ac:dyDescent="0.25">
      <c r="A440" s="11"/>
      <c r="B440" s="98">
        <v>2024</v>
      </c>
      <c r="C440" s="98" t="s">
        <v>25</v>
      </c>
      <c r="D440" s="98" t="s">
        <v>27</v>
      </c>
      <c r="E440" s="98" t="s">
        <v>44</v>
      </c>
      <c r="F440" s="98" t="s">
        <v>229</v>
      </c>
      <c r="G440" s="98" t="s">
        <v>70</v>
      </c>
      <c r="H440" s="121">
        <v>2.3253866809446851E-2</v>
      </c>
      <c r="I440" s="98" t="s">
        <v>146</v>
      </c>
      <c r="J440" s="11"/>
    </row>
    <row r="441" spans="1:10" hidden="1" x14ac:dyDescent="0.25">
      <c r="A441" s="11"/>
      <c r="B441" s="98">
        <v>2024</v>
      </c>
      <c r="C441" s="98" t="s">
        <v>25</v>
      </c>
      <c r="D441" s="98" t="s">
        <v>27</v>
      </c>
      <c r="E441" s="98" t="s">
        <v>44</v>
      </c>
      <c r="F441" s="98" t="s">
        <v>229</v>
      </c>
      <c r="G441" s="98" t="s">
        <v>70</v>
      </c>
      <c r="H441" s="121">
        <v>2.3253866809446851E-2</v>
      </c>
      <c r="I441" s="98" t="s">
        <v>145</v>
      </c>
      <c r="J441" s="11"/>
    </row>
    <row r="442" spans="1:10" x14ac:dyDescent="0.25">
      <c r="A442" s="11"/>
      <c r="B442" s="98">
        <v>2024</v>
      </c>
      <c r="C442" s="98" t="s">
        <v>25</v>
      </c>
      <c r="D442" s="98" t="s">
        <v>27</v>
      </c>
      <c r="E442" s="98" t="s">
        <v>44</v>
      </c>
      <c r="F442" s="98" t="s">
        <v>229</v>
      </c>
      <c r="G442" s="98" t="s">
        <v>70</v>
      </c>
      <c r="H442" s="121">
        <v>6.9761600428340551E-2</v>
      </c>
      <c r="I442" s="98" t="s">
        <v>134</v>
      </c>
      <c r="J442" s="11"/>
    </row>
    <row r="443" spans="1:10" hidden="1" x14ac:dyDescent="0.25">
      <c r="A443" s="11"/>
      <c r="B443" s="98">
        <v>2024</v>
      </c>
      <c r="C443" s="98" t="s">
        <v>25</v>
      </c>
      <c r="D443" s="98" t="s">
        <v>27</v>
      </c>
      <c r="E443" s="98" t="s">
        <v>44</v>
      </c>
      <c r="F443" s="98" t="s">
        <v>230</v>
      </c>
      <c r="G443" s="98" t="s">
        <v>71</v>
      </c>
      <c r="H443" s="121">
        <v>1.1747423809904164E-2</v>
      </c>
      <c r="I443" s="98" t="s">
        <v>146</v>
      </c>
      <c r="J443" s="11"/>
    </row>
    <row r="444" spans="1:10" hidden="1" x14ac:dyDescent="0.25">
      <c r="A444" s="11"/>
      <c r="B444" s="98">
        <v>2024</v>
      </c>
      <c r="C444" s="98" t="s">
        <v>25</v>
      </c>
      <c r="D444" s="98" t="s">
        <v>27</v>
      </c>
      <c r="E444" s="98" t="s">
        <v>44</v>
      </c>
      <c r="F444" s="98" t="s">
        <v>230</v>
      </c>
      <c r="G444" s="98" t="s">
        <v>71</v>
      </c>
      <c r="H444" s="121">
        <v>1.1747423809904164E-2</v>
      </c>
      <c r="I444" s="98" t="s">
        <v>145</v>
      </c>
      <c r="J444" s="11"/>
    </row>
    <row r="445" spans="1:10" x14ac:dyDescent="0.25">
      <c r="A445" s="11"/>
      <c r="B445" s="98">
        <v>2024</v>
      </c>
      <c r="C445" s="98" t="s">
        <v>25</v>
      </c>
      <c r="D445" s="98" t="s">
        <v>27</v>
      </c>
      <c r="E445" s="98" t="s">
        <v>44</v>
      </c>
      <c r="F445" s="98" t="s">
        <v>230</v>
      </c>
      <c r="G445" s="98" t="s">
        <v>71</v>
      </c>
      <c r="H445" s="121">
        <v>3.5242271429712493E-2</v>
      </c>
      <c r="I445" s="98" t="s">
        <v>134</v>
      </c>
      <c r="J445" s="11"/>
    </row>
    <row r="446" spans="1:10" hidden="1" x14ac:dyDescent="0.25">
      <c r="A446" s="11"/>
      <c r="B446" s="98">
        <v>2024</v>
      </c>
      <c r="C446" s="98" t="s">
        <v>25</v>
      </c>
      <c r="D446" s="98" t="s">
        <v>27</v>
      </c>
      <c r="E446" s="98" t="s">
        <v>44</v>
      </c>
      <c r="F446" s="98" t="s">
        <v>14</v>
      </c>
      <c r="G446" s="98" t="s">
        <v>72</v>
      </c>
      <c r="H446" s="121">
        <v>3.1886980898933695E-3</v>
      </c>
      <c r="I446" s="98" t="s">
        <v>146</v>
      </c>
      <c r="J446" s="11"/>
    </row>
    <row r="447" spans="1:10" hidden="1" x14ac:dyDescent="0.25">
      <c r="A447" s="11"/>
      <c r="B447" s="98">
        <v>2024</v>
      </c>
      <c r="C447" s="98" t="s">
        <v>25</v>
      </c>
      <c r="D447" s="98" t="s">
        <v>27</v>
      </c>
      <c r="E447" s="98" t="s">
        <v>44</v>
      </c>
      <c r="F447" s="98" t="s">
        <v>14</v>
      </c>
      <c r="G447" s="98" t="s">
        <v>72</v>
      </c>
      <c r="H447" s="121">
        <v>3.1886980898933695E-3</v>
      </c>
      <c r="I447" s="98" t="s">
        <v>145</v>
      </c>
      <c r="J447" s="11"/>
    </row>
    <row r="448" spans="1:10" x14ac:dyDescent="0.25">
      <c r="A448" s="11"/>
      <c r="B448" s="98">
        <v>2024</v>
      </c>
      <c r="C448" s="98" t="s">
        <v>25</v>
      </c>
      <c r="D448" s="98" t="s">
        <v>27</v>
      </c>
      <c r="E448" s="98" t="s">
        <v>44</v>
      </c>
      <c r="F448" s="98" t="s">
        <v>14</v>
      </c>
      <c r="G448" s="98" t="s">
        <v>72</v>
      </c>
      <c r="H448" s="121">
        <v>9.5660942696801088E-3</v>
      </c>
      <c r="I448" s="98" t="s">
        <v>134</v>
      </c>
      <c r="J448" s="11"/>
    </row>
    <row r="449" spans="1:10" hidden="1" x14ac:dyDescent="0.25">
      <c r="A449" s="11"/>
      <c r="B449" s="98">
        <v>2024</v>
      </c>
      <c r="C449" s="98" t="s">
        <v>25</v>
      </c>
      <c r="D449" s="98" t="s">
        <v>27</v>
      </c>
      <c r="E449" s="98" t="s">
        <v>44</v>
      </c>
      <c r="F449" s="98" t="s">
        <v>14</v>
      </c>
      <c r="G449" s="98" t="s">
        <v>73</v>
      </c>
      <c r="H449" s="121">
        <v>0.10616126737137153</v>
      </c>
      <c r="I449" s="98" t="s">
        <v>146</v>
      </c>
      <c r="J449" s="11"/>
    </row>
    <row r="450" spans="1:10" hidden="1" x14ac:dyDescent="0.25">
      <c r="A450" s="11"/>
      <c r="B450" s="98">
        <v>2024</v>
      </c>
      <c r="C450" s="98" t="s">
        <v>25</v>
      </c>
      <c r="D450" s="98" t="s">
        <v>27</v>
      </c>
      <c r="E450" s="98" t="s">
        <v>44</v>
      </c>
      <c r="F450" s="98" t="s">
        <v>14</v>
      </c>
      <c r="G450" s="98" t="s">
        <v>73</v>
      </c>
      <c r="H450" s="121">
        <v>0.10616126737137153</v>
      </c>
      <c r="I450" s="98" t="s">
        <v>145</v>
      </c>
      <c r="J450" s="11"/>
    </row>
    <row r="451" spans="1:10" x14ac:dyDescent="0.25">
      <c r="A451" s="11"/>
      <c r="B451" s="98">
        <v>2024</v>
      </c>
      <c r="C451" s="98" t="s">
        <v>25</v>
      </c>
      <c r="D451" s="98" t="s">
        <v>27</v>
      </c>
      <c r="E451" s="98" t="s">
        <v>44</v>
      </c>
      <c r="F451" s="98" t="s">
        <v>14</v>
      </c>
      <c r="G451" s="98" t="s">
        <v>73</v>
      </c>
      <c r="H451" s="121">
        <v>0.31848380211411459</v>
      </c>
      <c r="I451" s="98" t="s">
        <v>134</v>
      </c>
      <c r="J451" s="11"/>
    </row>
    <row r="452" spans="1:10" hidden="1" x14ac:dyDescent="0.25">
      <c r="A452" s="11"/>
      <c r="B452" s="98">
        <v>2024</v>
      </c>
      <c r="C452" s="98" t="s">
        <v>25</v>
      </c>
      <c r="D452" s="98" t="s">
        <v>27</v>
      </c>
      <c r="E452" s="98" t="s">
        <v>44</v>
      </c>
      <c r="F452" s="98" t="s">
        <v>14</v>
      </c>
      <c r="G452" s="98" t="s">
        <v>74</v>
      </c>
      <c r="H452" s="121">
        <v>0.31042063420840749</v>
      </c>
      <c r="I452" s="98" t="s">
        <v>146</v>
      </c>
      <c r="J452" s="11"/>
    </row>
    <row r="453" spans="1:10" hidden="1" x14ac:dyDescent="0.25">
      <c r="A453" s="11"/>
      <c r="B453" s="98">
        <v>2024</v>
      </c>
      <c r="C453" s="98" t="s">
        <v>25</v>
      </c>
      <c r="D453" s="98" t="s">
        <v>27</v>
      </c>
      <c r="E453" s="98" t="s">
        <v>44</v>
      </c>
      <c r="F453" s="98" t="s">
        <v>14</v>
      </c>
      <c r="G453" s="98" t="s">
        <v>74</v>
      </c>
      <c r="H453" s="121">
        <v>0.31042063420840749</v>
      </c>
      <c r="I453" s="98" t="s">
        <v>145</v>
      </c>
      <c r="J453" s="11"/>
    </row>
    <row r="454" spans="1:10" x14ac:dyDescent="0.25">
      <c r="A454" s="11"/>
      <c r="B454" s="98">
        <v>2024</v>
      </c>
      <c r="C454" s="98" t="s">
        <v>25</v>
      </c>
      <c r="D454" s="98" t="s">
        <v>27</v>
      </c>
      <c r="E454" s="98" t="s">
        <v>44</v>
      </c>
      <c r="F454" s="98" t="s">
        <v>14</v>
      </c>
      <c r="G454" s="98" t="s">
        <v>74</v>
      </c>
      <c r="H454" s="121">
        <v>0.93126190262522235</v>
      </c>
      <c r="I454" s="98" t="s">
        <v>134</v>
      </c>
      <c r="J454" s="11"/>
    </row>
    <row r="455" spans="1:10" hidden="1" x14ac:dyDescent="0.25">
      <c r="A455" s="11"/>
      <c r="B455" s="98">
        <v>2024</v>
      </c>
      <c r="C455" s="98" t="s">
        <v>25</v>
      </c>
      <c r="D455" s="98" t="s">
        <v>27</v>
      </c>
      <c r="E455" s="98" t="s">
        <v>44</v>
      </c>
      <c r="F455" s="98" t="s">
        <v>231</v>
      </c>
      <c r="G455" s="98" t="s">
        <v>75</v>
      </c>
      <c r="H455" s="121">
        <v>3.9918391534554218</v>
      </c>
      <c r="I455" s="98" t="s">
        <v>146</v>
      </c>
      <c r="J455" s="11"/>
    </row>
    <row r="456" spans="1:10" hidden="1" x14ac:dyDescent="0.25">
      <c r="A456" s="11"/>
      <c r="B456" s="98">
        <v>2024</v>
      </c>
      <c r="C456" s="98" t="s">
        <v>25</v>
      </c>
      <c r="D456" s="98" t="s">
        <v>27</v>
      </c>
      <c r="E456" s="98" t="s">
        <v>44</v>
      </c>
      <c r="F456" s="98" t="s">
        <v>231</v>
      </c>
      <c r="G456" s="98" t="s">
        <v>75</v>
      </c>
      <c r="H456" s="121">
        <v>3.9918391534554218</v>
      </c>
      <c r="I456" s="98" t="s">
        <v>145</v>
      </c>
      <c r="J456" s="11"/>
    </row>
    <row r="457" spans="1:10" x14ac:dyDescent="0.25">
      <c r="A457" s="11"/>
      <c r="B457" s="98">
        <v>2024</v>
      </c>
      <c r="C457" s="98" t="s">
        <v>25</v>
      </c>
      <c r="D457" s="98" t="s">
        <v>27</v>
      </c>
      <c r="E457" s="98" t="s">
        <v>44</v>
      </c>
      <c r="F457" s="98" t="s">
        <v>231</v>
      </c>
      <c r="G457" s="98" t="s">
        <v>75</v>
      </c>
      <c r="H457" s="121">
        <v>11.975517460366266</v>
      </c>
      <c r="I457" s="98" t="s">
        <v>134</v>
      </c>
      <c r="J457" s="11"/>
    </row>
    <row r="458" spans="1:10" hidden="1" x14ac:dyDescent="0.25">
      <c r="A458" s="11"/>
      <c r="B458" s="98">
        <v>2024</v>
      </c>
      <c r="C458" s="98" t="s">
        <v>25</v>
      </c>
      <c r="D458" s="98" t="s">
        <v>27</v>
      </c>
      <c r="E458" s="98" t="s">
        <v>45</v>
      </c>
      <c r="F458" s="98" t="s">
        <v>11</v>
      </c>
      <c r="G458" s="98" t="s">
        <v>110</v>
      </c>
      <c r="H458" s="121">
        <v>0.44636537942588161</v>
      </c>
      <c r="I458" s="98" t="s">
        <v>146</v>
      </c>
      <c r="J458" s="11"/>
    </row>
    <row r="459" spans="1:10" hidden="1" x14ac:dyDescent="0.25">
      <c r="A459" s="11"/>
      <c r="B459" s="98">
        <v>2024</v>
      </c>
      <c r="C459" s="98" t="s">
        <v>25</v>
      </c>
      <c r="D459" s="98" t="s">
        <v>27</v>
      </c>
      <c r="E459" s="98" t="s">
        <v>45</v>
      </c>
      <c r="F459" s="98" t="s">
        <v>11</v>
      </c>
      <c r="G459" s="98" t="s">
        <v>110</v>
      </c>
      <c r="H459" s="121">
        <v>0.44636537942588161</v>
      </c>
      <c r="I459" s="98" t="s">
        <v>145</v>
      </c>
      <c r="J459" s="11"/>
    </row>
    <row r="460" spans="1:10" x14ac:dyDescent="0.25">
      <c r="A460" s="11"/>
      <c r="B460" s="98">
        <v>2024</v>
      </c>
      <c r="C460" s="98" t="s">
        <v>25</v>
      </c>
      <c r="D460" s="98" t="s">
        <v>27</v>
      </c>
      <c r="E460" s="98" t="s">
        <v>45</v>
      </c>
      <c r="F460" s="98" t="s">
        <v>11</v>
      </c>
      <c r="G460" s="98" t="s">
        <v>110</v>
      </c>
      <c r="H460" s="121">
        <v>0.44636537942588161</v>
      </c>
      <c r="I460" s="98" t="s">
        <v>134</v>
      </c>
      <c r="J460" s="11"/>
    </row>
    <row r="461" spans="1:10" hidden="1" x14ac:dyDescent="0.25">
      <c r="A461" s="11"/>
      <c r="B461" s="98">
        <v>2024</v>
      </c>
      <c r="C461" s="98" t="s">
        <v>25</v>
      </c>
      <c r="D461" s="98" t="s">
        <v>27</v>
      </c>
      <c r="E461" s="98" t="s">
        <v>45</v>
      </c>
      <c r="F461" s="98" t="s">
        <v>11</v>
      </c>
      <c r="G461" s="98" t="s">
        <v>76</v>
      </c>
      <c r="H461" s="121">
        <v>8.5357528412020166E-3</v>
      </c>
      <c r="I461" s="98" t="s">
        <v>146</v>
      </c>
      <c r="J461" s="11"/>
    </row>
    <row r="462" spans="1:10" hidden="1" x14ac:dyDescent="0.25">
      <c r="A462" s="11"/>
      <c r="B462" s="98">
        <v>2024</v>
      </c>
      <c r="C462" s="98" t="s">
        <v>25</v>
      </c>
      <c r="D462" s="98" t="s">
        <v>27</v>
      </c>
      <c r="E462" s="98" t="s">
        <v>45</v>
      </c>
      <c r="F462" s="98" t="s">
        <v>11</v>
      </c>
      <c r="G462" s="98" t="s">
        <v>76</v>
      </c>
      <c r="H462" s="121">
        <v>8.5357528412020166E-3</v>
      </c>
      <c r="I462" s="98" t="s">
        <v>145</v>
      </c>
      <c r="J462" s="11"/>
    </row>
    <row r="463" spans="1:10" x14ac:dyDescent="0.25">
      <c r="A463" s="11"/>
      <c r="B463" s="98">
        <v>2024</v>
      </c>
      <c r="C463" s="98" t="s">
        <v>25</v>
      </c>
      <c r="D463" s="98" t="s">
        <v>27</v>
      </c>
      <c r="E463" s="98" t="s">
        <v>45</v>
      </c>
      <c r="F463" s="98" t="s">
        <v>11</v>
      </c>
      <c r="G463" s="98" t="s">
        <v>76</v>
      </c>
      <c r="H463" s="121">
        <v>8.5357528412020166E-3</v>
      </c>
      <c r="I463" s="98" t="s">
        <v>134</v>
      </c>
      <c r="J463" s="11"/>
    </row>
    <row r="464" spans="1:10" hidden="1" x14ac:dyDescent="0.25">
      <c r="A464" s="11"/>
      <c r="B464" s="98">
        <v>2024</v>
      </c>
      <c r="C464" s="98" t="s">
        <v>25</v>
      </c>
      <c r="D464" s="98" t="s">
        <v>27</v>
      </c>
      <c r="E464" s="98" t="s">
        <v>45</v>
      </c>
      <c r="F464" s="98" t="s">
        <v>11</v>
      </c>
      <c r="G464" s="98" t="s">
        <v>78</v>
      </c>
      <c r="H464" s="121">
        <v>3.1005572487494826E-4</v>
      </c>
      <c r="I464" s="98" t="s">
        <v>146</v>
      </c>
      <c r="J464" s="11"/>
    </row>
    <row r="465" spans="1:10" hidden="1" x14ac:dyDescent="0.25">
      <c r="A465" s="11"/>
      <c r="B465" s="98">
        <v>2024</v>
      </c>
      <c r="C465" s="98" t="s">
        <v>25</v>
      </c>
      <c r="D465" s="98" t="s">
        <v>27</v>
      </c>
      <c r="E465" s="98" t="s">
        <v>45</v>
      </c>
      <c r="F465" s="98" t="s">
        <v>11</v>
      </c>
      <c r="G465" s="98" t="s">
        <v>78</v>
      </c>
      <c r="H465" s="121">
        <v>3.1005572487494826E-4</v>
      </c>
      <c r="I465" s="98" t="s">
        <v>145</v>
      </c>
      <c r="J465" s="11"/>
    </row>
    <row r="466" spans="1:10" x14ac:dyDescent="0.25">
      <c r="A466" s="11"/>
      <c r="B466" s="98">
        <v>2024</v>
      </c>
      <c r="C466" s="98" t="s">
        <v>25</v>
      </c>
      <c r="D466" s="98" t="s">
        <v>27</v>
      </c>
      <c r="E466" s="98" t="s">
        <v>45</v>
      </c>
      <c r="F466" s="98" t="s">
        <v>11</v>
      </c>
      <c r="G466" s="98" t="s">
        <v>78</v>
      </c>
      <c r="H466" s="121">
        <v>3.1005572487494826E-4</v>
      </c>
      <c r="I466" s="98" t="s">
        <v>134</v>
      </c>
      <c r="J466" s="11"/>
    </row>
    <row r="467" spans="1:10" hidden="1" x14ac:dyDescent="0.25">
      <c r="A467" s="11"/>
      <c r="B467" s="98">
        <v>2024</v>
      </c>
      <c r="C467" s="98" t="s">
        <v>25</v>
      </c>
      <c r="D467" s="98" t="s">
        <v>27</v>
      </c>
      <c r="E467" s="98" t="s">
        <v>45</v>
      </c>
      <c r="F467" s="98" t="s">
        <v>11</v>
      </c>
      <c r="G467" s="98" t="s">
        <v>80</v>
      </c>
      <c r="H467" s="121">
        <v>1.5351668459050047</v>
      </c>
      <c r="I467" s="98" t="s">
        <v>146</v>
      </c>
      <c r="J467" s="11"/>
    </row>
    <row r="468" spans="1:10" hidden="1" x14ac:dyDescent="0.25">
      <c r="A468" s="11"/>
      <c r="B468" s="98">
        <v>2024</v>
      </c>
      <c r="C468" s="98" t="s">
        <v>25</v>
      </c>
      <c r="D468" s="98" t="s">
        <v>27</v>
      </c>
      <c r="E468" s="98" t="s">
        <v>45</v>
      </c>
      <c r="F468" s="98" t="s">
        <v>11</v>
      </c>
      <c r="G468" s="98" t="s">
        <v>80</v>
      </c>
      <c r="H468" s="121">
        <v>1.5351668459050047</v>
      </c>
      <c r="I468" s="98" t="s">
        <v>145</v>
      </c>
      <c r="J468" s="11"/>
    </row>
    <row r="469" spans="1:10" x14ac:dyDescent="0.25">
      <c r="A469" s="11"/>
      <c r="B469" s="98">
        <v>2024</v>
      </c>
      <c r="C469" s="98" t="s">
        <v>25</v>
      </c>
      <c r="D469" s="98" t="s">
        <v>27</v>
      </c>
      <c r="E469" s="98" t="s">
        <v>45</v>
      </c>
      <c r="F469" s="98" t="s">
        <v>11</v>
      </c>
      <c r="G469" s="98" t="s">
        <v>80</v>
      </c>
      <c r="H469" s="121">
        <v>1.5351668459050047</v>
      </c>
      <c r="I469" s="98" t="s">
        <v>134</v>
      </c>
      <c r="J469" s="11"/>
    </row>
    <row r="470" spans="1:10" hidden="1" x14ac:dyDescent="0.25">
      <c r="A470" s="11"/>
      <c r="B470" s="98">
        <v>2024</v>
      </c>
      <c r="C470" s="98" t="s">
        <v>25</v>
      </c>
      <c r="D470" s="98" t="s">
        <v>27</v>
      </c>
      <c r="E470" s="98" t="s">
        <v>45</v>
      </c>
      <c r="F470" s="98" t="s">
        <v>11</v>
      </c>
      <c r="G470" s="98" t="s">
        <v>81</v>
      </c>
      <c r="H470" s="121">
        <v>1.4041273572865097E-2</v>
      </c>
      <c r="I470" s="98" t="s">
        <v>146</v>
      </c>
      <c r="J470" s="11"/>
    </row>
    <row r="471" spans="1:10" hidden="1" x14ac:dyDescent="0.25">
      <c r="A471" s="11"/>
      <c r="B471" s="98">
        <v>2024</v>
      </c>
      <c r="C471" s="98" t="s">
        <v>25</v>
      </c>
      <c r="D471" s="98" t="s">
        <v>27</v>
      </c>
      <c r="E471" s="98" t="s">
        <v>45</v>
      </c>
      <c r="F471" s="98" t="s">
        <v>11</v>
      </c>
      <c r="G471" s="98" t="s">
        <v>81</v>
      </c>
      <c r="H471" s="121">
        <v>1.4041273572865097E-2</v>
      </c>
      <c r="I471" s="98" t="s">
        <v>145</v>
      </c>
      <c r="J471" s="11"/>
    </row>
    <row r="472" spans="1:10" x14ac:dyDescent="0.25">
      <c r="A472" s="11"/>
      <c r="B472" s="98">
        <v>2024</v>
      </c>
      <c r="C472" s="98" t="s">
        <v>25</v>
      </c>
      <c r="D472" s="98" t="s">
        <v>27</v>
      </c>
      <c r="E472" s="98" t="s">
        <v>45</v>
      </c>
      <c r="F472" s="98" t="s">
        <v>11</v>
      </c>
      <c r="G472" s="98" t="s">
        <v>81</v>
      </c>
      <c r="H472" s="121">
        <v>1.4041273572865097E-2</v>
      </c>
      <c r="I472" s="98" t="s">
        <v>134</v>
      </c>
      <c r="J472" s="11"/>
    </row>
    <row r="473" spans="1:10" hidden="1" x14ac:dyDescent="0.25">
      <c r="A473" s="11"/>
      <c r="B473" s="98">
        <v>2024</v>
      </c>
      <c r="C473" s="98" t="s">
        <v>25</v>
      </c>
      <c r="D473" s="98" t="s">
        <v>27</v>
      </c>
      <c r="E473" s="98" t="s">
        <v>45</v>
      </c>
      <c r="F473" s="98" t="s">
        <v>13</v>
      </c>
      <c r="G473" s="98" t="s">
        <v>85</v>
      </c>
      <c r="H473" s="121">
        <v>0.32968487773139638</v>
      </c>
      <c r="I473" s="98" t="s">
        <v>146</v>
      </c>
      <c r="J473" s="11"/>
    </row>
    <row r="474" spans="1:10" hidden="1" x14ac:dyDescent="0.25">
      <c r="A474" s="11"/>
      <c r="B474" s="98">
        <v>2024</v>
      </c>
      <c r="C474" s="98" t="s">
        <v>25</v>
      </c>
      <c r="D474" s="98" t="s">
        <v>27</v>
      </c>
      <c r="E474" s="98" t="s">
        <v>45</v>
      </c>
      <c r="F474" s="98" t="s">
        <v>13</v>
      </c>
      <c r="G474" s="98" t="s">
        <v>85</v>
      </c>
      <c r="H474" s="121">
        <v>0.32968487773139638</v>
      </c>
      <c r="I474" s="98" t="s">
        <v>145</v>
      </c>
      <c r="J474" s="11"/>
    </row>
    <row r="475" spans="1:10" x14ac:dyDescent="0.25">
      <c r="A475" s="11"/>
      <c r="B475" s="98">
        <v>2024</v>
      </c>
      <c r="C475" s="98" t="s">
        <v>25</v>
      </c>
      <c r="D475" s="98" t="s">
        <v>27</v>
      </c>
      <c r="E475" s="98" t="s">
        <v>45</v>
      </c>
      <c r="F475" s="98" t="s">
        <v>13</v>
      </c>
      <c r="G475" s="98" t="s">
        <v>85</v>
      </c>
      <c r="H475" s="121">
        <v>0.32968487773139638</v>
      </c>
      <c r="I475" s="98" t="s">
        <v>134</v>
      </c>
      <c r="J475" s="11"/>
    </row>
    <row r="476" spans="1:10" hidden="1" x14ac:dyDescent="0.25">
      <c r="A476" s="11"/>
      <c r="B476" s="98">
        <v>2024</v>
      </c>
      <c r="C476" s="98" t="s">
        <v>25</v>
      </c>
      <c r="D476" s="98" t="s">
        <v>27</v>
      </c>
      <c r="E476" s="98" t="s">
        <v>45</v>
      </c>
      <c r="F476" s="98" t="s">
        <v>13</v>
      </c>
      <c r="G476" s="98" t="s">
        <v>86</v>
      </c>
      <c r="H476" s="121">
        <v>1.2502246970764043E-4</v>
      </c>
      <c r="I476" s="98" t="s">
        <v>146</v>
      </c>
      <c r="J476" s="11"/>
    </row>
    <row r="477" spans="1:10" hidden="1" x14ac:dyDescent="0.25">
      <c r="A477" s="11"/>
      <c r="B477" s="98">
        <v>2024</v>
      </c>
      <c r="C477" s="98" t="s">
        <v>25</v>
      </c>
      <c r="D477" s="98" t="s">
        <v>27</v>
      </c>
      <c r="E477" s="98" t="s">
        <v>45</v>
      </c>
      <c r="F477" s="98" t="s">
        <v>13</v>
      </c>
      <c r="G477" s="98" t="s">
        <v>86</v>
      </c>
      <c r="H477" s="121">
        <v>1.2502246970764043E-4</v>
      </c>
      <c r="I477" s="98" t="s">
        <v>145</v>
      </c>
      <c r="J477" s="11"/>
    </row>
    <row r="478" spans="1:10" x14ac:dyDescent="0.25">
      <c r="A478" s="11"/>
      <c r="B478" s="98">
        <v>2024</v>
      </c>
      <c r="C478" s="98" t="s">
        <v>25</v>
      </c>
      <c r="D478" s="98" t="s">
        <v>27</v>
      </c>
      <c r="E478" s="98" t="s">
        <v>45</v>
      </c>
      <c r="F478" s="98" t="s">
        <v>13</v>
      </c>
      <c r="G478" s="98" t="s">
        <v>86</v>
      </c>
      <c r="H478" s="121">
        <v>1.2502246970764043E-4</v>
      </c>
      <c r="I478" s="98" t="s">
        <v>134</v>
      </c>
      <c r="J478" s="11"/>
    </row>
    <row r="479" spans="1:10" hidden="1" x14ac:dyDescent="0.25">
      <c r="A479" s="11"/>
      <c r="B479" s="98">
        <v>2024</v>
      </c>
      <c r="C479" s="98" t="s">
        <v>25</v>
      </c>
      <c r="D479" s="98" t="s">
        <v>27</v>
      </c>
      <c r="E479" s="98" t="s">
        <v>45</v>
      </c>
      <c r="F479" s="98" t="s">
        <v>15</v>
      </c>
      <c r="G479" s="98" t="s">
        <v>87</v>
      </c>
      <c r="H479" s="121">
        <v>0.52299977757022542</v>
      </c>
      <c r="I479" s="98" t="s">
        <v>146</v>
      </c>
      <c r="J479" s="11"/>
    </row>
    <row r="480" spans="1:10" hidden="1" x14ac:dyDescent="0.25">
      <c r="A480" s="11"/>
      <c r="B480" s="98">
        <v>2024</v>
      </c>
      <c r="C480" s="98" t="s">
        <v>25</v>
      </c>
      <c r="D480" s="98" t="s">
        <v>27</v>
      </c>
      <c r="E480" s="98" t="s">
        <v>45</v>
      </c>
      <c r="F480" s="98" t="s">
        <v>15</v>
      </c>
      <c r="G480" s="98" t="s">
        <v>87</v>
      </c>
      <c r="H480" s="121">
        <v>0.52299977757022542</v>
      </c>
      <c r="I480" s="98" t="s">
        <v>145</v>
      </c>
      <c r="J480" s="11"/>
    </row>
    <row r="481" spans="1:10" x14ac:dyDescent="0.25">
      <c r="A481" s="11"/>
      <c r="B481" s="98">
        <v>2024</v>
      </c>
      <c r="C481" s="98" t="s">
        <v>25</v>
      </c>
      <c r="D481" s="98" t="s">
        <v>27</v>
      </c>
      <c r="E481" s="98" t="s">
        <v>45</v>
      </c>
      <c r="F481" s="98" t="s">
        <v>15</v>
      </c>
      <c r="G481" s="98" t="s">
        <v>87</v>
      </c>
      <c r="H481" s="121">
        <v>0.52299977757022542</v>
      </c>
      <c r="I481" s="98" t="s">
        <v>134</v>
      </c>
      <c r="J481" s="11"/>
    </row>
    <row r="482" spans="1:10" hidden="1" x14ac:dyDescent="0.25">
      <c r="A482" s="11"/>
      <c r="B482" s="98">
        <v>2024</v>
      </c>
      <c r="C482" s="98" t="s">
        <v>25</v>
      </c>
      <c r="D482" s="98" t="s">
        <v>27</v>
      </c>
      <c r="E482" s="98" t="s">
        <v>45</v>
      </c>
      <c r="F482" s="98" t="s">
        <v>16</v>
      </c>
      <c r="G482" s="98" t="s">
        <v>88</v>
      </c>
      <c r="H482" s="121">
        <v>1.4854232182139029E-3</v>
      </c>
      <c r="I482" s="98" t="s">
        <v>146</v>
      </c>
      <c r="J482" s="11"/>
    </row>
    <row r="483" spans="1:10" hidden="1" x14ac:dyDescent="0.25">
      <c r="A483" s="11"/>
      <c r="B483" s="98">
        <v>2024</v>
      </c>
      <c r="C483" s="98" t="s">
        <v>25</v>
      </c>
      <c r="D483" s="98" t="s">
        <v>27</v>
      </c>
      <c r="E483" s="98" t="s">
        <v>45</v>
      </c>
      <c r="F483" s="98" t="s">
        <v>16</v>
      </c>
      <c r="G483" s="98" t="s">
        <v>88</v>
      </c>
      <c r="H483" s="121">
        <v>1.4854232182139029E-3</v>
      </c>
      <c r="I483" s="98" t="s">
        <v>145</v>
      </c>
      <c r="J483" s="11"/>
    </row>
    <row r="484" spans="1:10" x14ac:dyDescent="0.25">
      <c r="A484" s="11"/>
      <c r="B484" s="98">
        <v>2024</v>
      </c>
      <c r="C484" s="98" t="s">
        <v>25</v>
      </c>
      <c r="D484" s="98" t="s">
        <v>27</v>
      </c>
      <c r="E484" s="98" t="s">
        <v>45</v>
      </c>
      <c r="F484" s="98" t="s">
        <v>16</v>
      </c>
      <c r="G484" s="98" t="s">
        <v>88</v>
      </c>
      <c r="H484" s="121">
        <v>1.4854232182139029E-3</v>
      </c>
      <c r="I484" s="98" t="s">
        <v>134</v>
      </c>
      <c r="J484" s="11"/>
    </row>
    <row r="485" spans="1:10" hidden="1" x14ac:dyDescent="0.25">
      <c r="A485" s="11"/>
      <c r="B485" s="98">
        <v>2024</v>
      </c>
      <c r="C485" s="98" t="s">
        <v>25</v>
      </c>
      <c r="D485" s="98" t="s">
        <v>27</v>
      </c>
      <c r="E485" s="98" t="s">
        <v>45</v>
      </c>
      <c r="F485" s="98" t="s">
        <v>16</v>
      </c>
      <c r="G485" s="98" t="s">
        <v>89</v>
      </c>
      <c r="H485" s="121">
        <v>1.7316393444943873E-2</v>
      </c>
      <c r="I485" s="98" t="s">
        <v>146</v>
      </c>
      <c r="J485" s="11"/>
    </row>
    <row r="486" spans="1:10" hidden="1" x14ac:dyDescent="0.25">
      <c r="A486" s="11"/>
      <c r="B486" s="98">
        <v>2024</v>
      </c>
      <c r="C486" s="98" t="s">
        <v>25</v>
      </c>
      <c r="D486" s="98" t="s">
        <v>27</v>
      </c>
      <c r="E486" s="98" t="s">
        <v>45</v>
      </c>
      <c r="F486" s="98" t="s">
        <v>16</v>
      </c>
      <c r="G486" s="98" t="s">
        <v>89</v>
      </c>
      <c r="H486" s="121">
        <v>1.7316393444943873E-2</v>
      </c>
      <c r="I486" s="98" t="s">
        <v>145</v>
      </c>
      <c r="J486" s="11"/>
    </row>
    <row r="487" spans="1:10" x14ac:dyDescent="0.25">
      <c r="A487" s="11"/>
      <c r="B487" s="98">
        <v>2024</v>
      </c>
      <c r="C487" s="98" t="s">
        <v>25</v>
      </c>
      <c r="D487" s="98" t="s">
        <v>27</v>
      </c>
      <c r="E487" s="98" t="s">
        <v>45</v>
      </c>
      <c r="F487" s="98" t="s">
        <v>16</v>
      </c>
      <c r="G487" s="98" t="s">
        <v>89</v>
      </c>
      <c r="H487" s="121">
        <v>1.7316393444943873E-2</v>
      </c>
      <c r="I487" s="98" t="s">
        <v>134</v>
      </c>
      <c r="J487" s="11"/>
    </row>
    <row r="488" spans="1:10" hidden="1" x14ac:dyDescent="0.25">
      <c r="A488" s="11"/>
      <c r="B488" s="98">
        <v>2024</v>
      </c>
      <c r="C488" s="98" t="s">
        <v>25</v>
      </c>
      <c r="D488" s="98" t="s">
        <v>27</v>
      </c>
      <c r="E488" s="98" t="s">
        <v>45</v>
      </c>
      <c r="F488" s="98" t="s">
        <v>16</v>
      </c>
      <c r="G488" s="98" t="s">
        <v>90</v>
      </c>
      <c r="H488" s="121">
        <v>0.20551568637951059</v>
      </c>
      <c r="I488" s="98" t="s">
        <v>146</v>
      </c>
      <c r="J488" s="11"/>
    </row>
    <row r="489" spans="1:10" hidden="1" x14ac:dyDescent="0.25">
      <c r="A489" s="11"/>
      <c r="B489" s="98">
        <v>2024</v>
      </c>
      <c r="C489" s="98" t="s">
        <v>25</v>
      </c>
      <c r="D489" s="98" t="s">
        <v>27</v>
      </c>
      <c r="E489" s="98" t="s">
        <v>45</v>
      </c>
      <c r="F489" s="98" t="s">
        <v>16</v>
      </c>
      <c r="G489" s="98" t="s">
        <v>90</v>
      </c>
      <c r="H489" s="121">
        <v>0.20551568637951059</v>
      </c>
      <c r="I489" s="98" t="s">
        <v>145</v>
      </c>
      <c r="J489" s="11"/>
    </row>
    <row r="490" spans="1:10" x14ac:dyDescent="0.25">
      <c r="A490" s="11"/>
      <c r="B490" s="98">
        <v>2024</v>
      </c>
      <c r="C490" s="98" t="s">
        <v>25</v>
      </c>
      <c r="D490" s="98" t="s">
        <v>27</v>
      </c>
      <c r="E490" s="98" t="s">
        <v>45</v>
      </c>
      <c r="F490" s="98" t="s">
        <v>16</v>
      </c>
      <c r="G490" s="98" t="s">
        <v>90</v>
      </c>
      <c r="H490" s="121">
        <v>0.20551568637951059</v>
      </c>
      <c r="I490" s="98" t="s">
        <v>134</v>
      </c>
      <c r="J490" s="11"/>
    </row>
    <row r="491" spans="1:10" hidden="1" x14ac:dyDescent="0.25">
      <c r="A491" s="11"/>
      <c r="B491" s="98">
        <v>2024</v>
      </c>
      <c r="C491" s="98" t="s">
        <v>25</v>
      </c>
      <c r="D491" s="98" t="s">
        <v>27</v>
      </c>
      <c r="E491" s="98" t="s">
        <v>45</v>
      </c>
      <c r="F491" s="98" t="s">
        <v>16</v>
      </c>
      <c r="G491" s="98" t="s">
        <v>91</v>
      </c>
      <c r="H491" s="121">
        <v>0.95336118692691918</v>
      </c>
      <c r="I491" s="98" t="s">
        <v>146</v>
      </c>
      <c r="J491" s="11"/>
    </row>
    <row r="492" spans="1:10" hidden="1" x14ac:dyDescent="0.25">
      <c r="A492" s="11"/>
      <c r="B492" s="98">
        <v>2024</v>
      </c>
      <c r="C492" s="98" t="s">
        <v>25</v>
      </c>
      <c r="D492" s="98" t="s">
        <v>27</v>
      </c>
      <c r="E492" s="98" t="s">
        <v>45</v>
      </c>
      <c r="F492" s="98" t="s">
        <v>16</v>
      </c>
      <c r="G492" s="98" t="s">
        <v>91</v>
      </c>
      <c r="H492" s="121">
        <v>0.95336118692691918</v>
      </c>
      <c r="I492" s="98" t="s">
        <v>145</v>
      </c>
      <c r="J492" s="11"/>
    </row>
    <row r="493" spans="1:10" x14ac:dyDescent="0.25">
      <c r="A493" s="11"/>
      <c r="B493" s="98">
        <v>2024</v>
      </c>
      <c r="C493" s="98" t="s">
        <v>25</v>
      </c>
      <c r="D493" s="98" t="s">
        <v>27</v>
      </c>
      <c r="E493" s="98" t="s">
        <v>45</v>
      </c>
      <c r="F493" s="98" t="s">
        <v>16</v>
      </c>
      <c r="G493" s="98" t="s">
        <v>91</v>
      </c>
      <c r="H493" s="121">
        <v>0.95336118692691918</v>
      </c>
      <c r="I493" s="98" t="s">
        <v>134</v>
      </c>
      <c r="J493" s="11"/>
    </row>
    <row r="494" spans="1:10" hidden="1" x14ac:dyDescent="0.25">
      <c r="A494" s="11"/>
      <c r="B494" s="98">
        <v>2024</v>
      </c>
      <c r="C494" s="98" t="s">
        <v>25</v>
      </c>
      <c r="D494" s="98" t="s">
        <v>27</v>
      </c>
      <c r="E494" s="98" t="s">
        <v>45</v>
      </c>
      <c r="F494" s="98" t="s">
        <v>16</v>
      </c>
      <c r="G494" s="98" t="s">
        <v>92</v>
      </c>
      <c r="H494" s="121">
        <v>1.2192902311185558</v>
      </c>
      <c r="I494" s="98" t="s">
        <v>146</v>
      </c>
      <c r="J494" s="11"/>
    </row>
    <row r="495" spans="1:10" hidden="1" x14ac:dyDescent="0.25">
      <c r="A495" s="11"/>
      <c r="B495" s="98">
        <v>2024</v>
      </c>
      <c r="C495" s="98" t="s">
        <v>25</v>
      </c>
      <c r="D495" s="98" t="s">
        <v>27</v>
      </c>
      <c r="E495" s="98" t="s">
        <v>45</v>
      </c>
      <c r="F495" s="98" t="s">
        <v>16</v>
      </c>
      <c r="G495" s="98" t="s">
        <v>92</v>
      </c>
      <c r="H495" s="121">
        <v>1.2192902311185558</v>
      </c>
      <c r="I495" s="98" t="s">
        <v>145</v>
      </c>
      <c r="J495" s="11"/>
    </row>
    <row r="496" spans="1:10" x14ac:dyDescent="0.25">
      <c r="A496" s="11"/>
      <c r="B496" s="98">
        <v>2024</v>
      </c>
      <c r="C496" s="98" t="s">
        <v>25</v>
      </c>
      <c r="D496" s="98" t="s">
        <v>27</v>
      </c>
      <c r="E496" s="98" t="s">
        <v>45</v>
      </c>
      <c r="F496" s="98" t="s">
        <v>16</v>
      </c>
      <c r="G496" s="98" t="s">
        <v>92</v>
      </c>
      <c r="H496" s="121">
        <v>1.2192902311185558</v>
      </c>
      <c r="I496" s="98" t="s">
        <v>134</v>
      </c>
      <c r="J496" s="11"/>
    </row>
    <row r="497" spans="1:10" hidden="1" x14ac:dyDescent="0.25">
      <c r="A497" s="11"/>
      <c r="B497" s="98">
        <v>2024</v>
      </c>
      <c r="C497" s="98" t="s">
        <v>25</v>
      </c>
      <c r="D497" s="98" t="s">
        <v>27</v>
      </c>
      <c r="E497" s="98" t="s">
        <v>45</v>
      </c>
      <c r="F497" s="98" t="s">
        <v>24</v>
      </c>
      <c r="G497" s="98" t="s">
        <v>112</v>
      </c>
      <c r="H497" s="121">
        <v>0.41284044789569074</v>
      </c>
      <c r="I497" s="98" t="s">
        <v>146</v>
      </c>
      <c r="J497" s="11"/>
    </row>
    <row r="498" spans="1:10" hidden="1" x14ac:dyDescent="0.25">
      <c r="A498" s="11"/>
      <c r="B498" s="98">
        <v>2024</v>
      </c>
      <c r="C498" s="98" t="s">
        <v>25</v>
      </c>
      <c r="D498" s="98" t="s">
        <v>27</v>
      </c>
      <c r="E498" s="98" t="s">
        <v>45</v>
      </c>
      <c r="F498" s="98" t="s">
        <v>24</v>
      </c>
      <c r="G498" s="98" t="s">
        <v>112</v>
      </c>
      <c r="H498" s="121">
        <v>0.41284044789569074</v>
      </c>
      <c r="I498" s="98" t="s">
        <v>145</v>
      </c>
      <c r="J498" s="11"/>
    </row>
    <row r="499" spans="1:10" x14ac:dyDescent="0.25">
      <c r="A499" s="11"/>
      <c r="B499" s="98">
        <v>2024</v>
      </c>
      <c r="C499" s="98" t="s">
        <v>25</v>
      </c>
      <c r="D499" s="98" t="s">
        <v>27</v>
      </c>
      <c r="E499" s="98" t="s">
        <v>45</v>
      </c>
      <c r="F499" s="98" t="s">
        <v>24</v>
      </c>
      <c r="G499" s="98" t="s">
        <v>112</v>
      </c>
      <c r="H499" s="121">
        <v>0.41284044789569074</v>
      </c>
      <c r="I499" s="98" t="s">
        <v>134</v>
      </c>
      <c r="J499" s="11"/>
    </row>
    <row r="500" spans="1:10" hidden="1" x14ac:dyDescent="0.25">
      <c r="A500" s="11"/>
      <c r="B500" s="98">
        <v>2024</v>
      </c>
      <c r="C500" s="98" t="s">
        <v>25</v>
      </c>
      <c r="D500" s="98" t="s">
        <v>27</v>
      </c>
      <c r="E500" s="98" t="s">
        <v>46</v>
      </c>
      <c r="F500" s="98" t="s">
        <v>11</v>
      </c>
      <c r="G500" s="98" t="s">
        <v>93</v>
      </c>
      <c r="H500" s="121">
        <v>0.29615916481076976</v>
      </c>
      <c r="I500" s="98" t="s">
        <v>146</v>
      </c>
      <c r="J500" s="11"/>
    </row>
    <row r="501" spans="1:10" hidden="1" x14ac:dyDescent="0.25">
      <c r="A501" s="11"/>
      <c r="B501" s="98">
        <v>2024</v>
      </c>
      <c r="C501" s="98" t="s">
        <v>25</v>
      </c>
      <c r="D501" s="98" t="s">
        <v>27</v>
      </c>
      <c r="E501" s="98" t="s">
        <v>46</v>
      </c>
      <c r="F501" s="98" t="s">
        <v>11</v>
      </c>
      <c r="G501" s="98" t="s">
        <v>93</v>
      </c>
      <c r="H501" s="121">
        <v>0.29615916481076976</v>
      </c>
      <c r="I501" s="98" t="s">
        <v>145</v>
      </c>
      <c r="J501" s="11"/>
    </row>
    <row r="502" spans="1:10" x14ac:dyDescent="0.25">
      <c r="A502" s="11"/>
      <c r="B502" s="98">
        <v>2024</v>
      </c>
      <c r="C502" s="98" t="s">
        <v>25</v>
      </c>
      <c r="D502" s="98" t="s">
        <v>27</v>
      </c>
      <c r="E502" s="98" t="s">
        <v>46</v>
      </c>
      <c r="F502" s="98" t="s">
        <v>11</v>
      </c>
      <c r="G502" s="98" t="s">
        <v>93</v>
      </c>
      <c r="H502" s="121">
        <v>0.29615916481076976</v>
      </c>
      <c r="I502" s="98" t="s">
        <v>134</v>
      </c>
      <c r="J502" s="11"/>
    </row>
    <row r="503" spans="1:10" hidden="1" x14ac:dyDescent="0.25">
      <c r="A503" s="11"/>
      <c r="B503" s="98">
        <v>2024</v>
      </c>
      <c r="C503" s="98" t="s">
        <v>25</v>
      </c>
      <c r="D503" s="98" t="s">
        <v>27</v>
      </c>
      <c r="E503" s="98" t="s">
        <v>46</v>
      </c>
      <c r="F503" s="98" t="s">
        <v>233</v>
      </c>
      <c r="G503" s="98" t="s">
        <v>94</v>
      </c>
      <c r="H503" s="121">
        <v>0.6779790375226008</v>
      </c>
      <c r="I503" s="98" t="s">
        <v>146</v>
      </c>
      <c r="J503" s="11"/>
    </row>
    <row r="504" spans="1:10" hidden="1" x14ac:dyDescent="0.25">
      <c r="A504" s="11"/>
      <c r="B504" s="98">
        <v>2024</v>
      </c>
      <c r="C504" s="98" t="s">
        <v>25</v>
      </c>
      <c r="D504" s="98" t="s">
        <v>27</v>
      </c>
      <c r="E504" s="98" t="s">
        <v>46</v>
      </c>
      <c r="F504" s="98" t="s">
        <v>233</v>
      </c>
      <c r="G504" s="98" t="s">
        <v>94</v>
      </c>
      <c r="H504" s="121">
        <v>0.3389895187613004</v>
      </c>
      <c r="I504" s="98" t="s">
        <v>145</v>
      </c>
      <c r="J504" s="11"/>
    </row>
    <row r="505" spans="1:10" x14ac:dyDescent="0.25">
      <c r="A505" s="11"/>
      <c r="B505" s="98">
        <v>2024</v>
      </c>
      <c r="C505" s="98" t="s">
        <v>25</v>
      </c>
      <c r="D505" s="98" t="s">
        <v>27</v>
      </c>
      <c r="E505" s="98" t="s">
        <v>46</v>
      </c>
      <c r="F505" s="98" t="s">
        <v>233</v>
      </c>
      <c r="G505" s="98" t="s">
        <v>94</v>
      </c>
      <c r="H505" s="121">
        <v>0.3389895187613004</v>
      </c>
      <c r="I505" s="98" t="s">
        <v>134</v>
      </c>
      <c r="J505" s="11"/>
    </row>
    <row r="506" spans="1:10" hidden="1" x14ac:dyDescent="0.25">
      <c r="A506" s="11"/>
      <c r="B506" s="98">
        <v>2024</v>
      </c>
      <c r="C506" s="98" t="s">
        <v>25</v>
      </c>
      <c r="D506" s="98" t="s">
        <v>27</v>
      </c>
      <c r="E506" s="98" t="s">
        <v>46</v>
      </c>
      <c r="F506" s="98" t="s">
        <v>17</v>
      </c>
      <c r="G506" s="98" t="s">
        <v>95</v>
      </c>
      <c r="H506" s="121">
        <v>10.638803781526986</v>
      </c>
      <c r="I506" s="98" t="s">
        <v>146</v>
      </c>
      <c r="J506" s="11"/>
    </row>
    <row r="507" spans="1:10" hidden="1" x14ac:dyDescent="0.25">
      <c r="A507" s="11"/>
      <c r="B507" s="98">
        <v>2024</v>
      </c>
      <c r="C507" s="98" t="s">
        <v>25</v>
      </c>
      <c r="D507" s="98" t="s">
        <v>27</v>
      </c>
      <c r="E507" s="98" t="s">
        <v>46</v>
      </c>
      <c r="F507" s="98" t="s">
        <v>17</v>
      </c>
      <c r="G507" s="98" t="s">
        <v>95</v>
      </c>
      <c r="H507" s="121">
        <v>10.638803781526986</v>
      </c>
      <c r="I507" s="98" t="s">
        <v>145</v>
      </c>
      <c r="J507" s="11"/>
    </row>
    <row r="508" spans="1:10" x14ac:dyDescent="0.25">
      <c r="A508" s="11"/>
      <c r="B508" s="98">
        <v>2024</v>
      </c>
      <c r="C508" s="98" t="s">
        <v>25</v>
      </c>
      <c r="D508" s="98" t="s">
        <v>27</v>
      </c>
      <c r="E508" s="98" t="s">
        <v>46</v>
      </c>
      <c r="F508" s="98" t="s">
        <v>17</v>
      </c>
      <c r="G508" s="98" t="s">
        <v>95</v>
      </c>
      <c r="H508" s="121">
        <v>10.638803781526986</v>
      </c>
      <c r="I508" s="98" t="s">
        <v>134</v>
      </c>
      <c r="J508" s="11"/>
    </row>
    <row r="509" spans="1:10" hidden="1" x14ac:dyDescent="0.25">
      <c r="A509" s="11"/>
      <c r="B509" s="98">
        <v>2024</v>
      </c>
      <c r="C509" s="98" t="s">
        <v>25</v>
      </c>
      <c r="D509" s="98" t="s">
        <v>27</v>
      </c>
      <c r="E509" s="98" t="s">
        <v>46</v>
      </c>
      <c r="F509" s="98" t="s">
        <v>17</v>
      </c>
      <c r="G509" s="98" t="s">
        <v>96</v>
      </c>
      <c r="H509" s="121">
        <v>1.4563086105807362E-2</v>
      </c>
      <c r="I509" s="98" t="s">
        <v>146</v>
      </c>
      <c r="J509" s="11"/>
    </row>
    <row r="510" spans="1:10" hidden="1" x14ac:dyDescent="0.25">
      <c r="A510" s="11"/>
      <c r="B510" s="98">
        <v>2024</v>
      </c>
      <c r="C510" s="98" t="s">
        <v>25</v>
      </c>
      <c r="D510" s="98" t="s">
        <v>27</v>
      </c>
      <c r="E510" s="98" t="s">
        <v>46</v>
      </c>
      <c r="F510" s="98" t="s">
        <v>17</v>
      </c>
      <c r="G510" s="98" t="s">
        <v>96</v>
      </c>
      <c r="H510" s="121">
        <v>1.4563086105807362E-2</v>
      </c>
      <c r="I510" s="98" t="s">
        <v>145</v>
      </c>
      <c r="J510" s="11"/>
    </row>
    <row r="511" spans="1:10" x14ac:dyDescent="0.25">
      <c r="A511" s="11"/>
      <c r="B511" s="98">
        <v>2024</v>
      </c>
      <c r="C511" s="98" t="s">
        <v>25</v>
      </c>
      <c r="D511" s="98" t="s">
        <v>27</v>
      </c>
      <c r="E511" s="98" t="s">
        <v>46</v>
      </c>
      <c r="F511" s="98" t="s">
        <v>17</v>
      </c>
      <c r="G511" s="98" t="s">
        <v>96</v>
      </c>
      <c r="H511" s="121">
        <v>1.4563086105807362E-2</v>
      </c>
      <c r="I511" s="98" t="s">
        <v>134</v>
      </c>
      <c r="J511" s="11"/>
    </row>
    <row r="512" spans="1:10" hidden="1" x14ac:dyDescent="0.25">
      <c r="A512" s="11"/>
      <c r="B512" s="98">
        <v>2024</v>
      </c>
      <c r="C512" s="98" t="s">
        <v>25</v>
      </c>
      <c r="D512" s="98" t="s">
        <v>27</v>
      </c>
      <c r="E512" s="98" t="s">
        <v>46</v>
      </c>
      <c r="F512" s="98" t="s">
        <v>17</v>
      </c>
      <c r="G512" s="98" t="s">
        <v>97</v>
      </c>
      <c r="H512" s="121">
        <v>0.10829962043763358</v>
      </c>
      <c r="I512" s="98" t="s">
        <v>146</v>
      </c>
      <c r="J512" s="11"/>
    </row>
    <row r="513" spans="1:10" hidden="1" x14ac:dyDescent="0.25">
      <c r="A513" s="11"/>
      <c r="B513" s="98">
        <v>2024</v>
      </c>
      <c r="C513" s="98" t="s">
        <v>25</v>
      </c>
      <c r="D513" s="98" t="s">
        <v>27</v>
      </c>
      <c r="E513" s="98" t="s">
        <v>46</v>
      </c>
      <c r="F513" s="98" t="s">
        <v>17</v>
      </c>
      <c r="G513" s="98" t="s">
        <v>97</v>
      </c>
      <c r="H513" s="121">
        <v>0.10650961122759445</v>
      </c>
      <c r="I513" s="98" t="s">
        <v>145</v>
      </c>
      <c r="J513" s="11"/>
    </row>
    <row r="514" spans="1:10" x14ac:dyDescent="0.25">
      <c r="A514" s="11"/>
      <c r="B514" s="98">
        <v>2024</v>
      </c>
      <c r="C514" s="98" t="s">
        <v>25</v>
      </c>
      <c r="D514" s="98" t="s">
        <v>27</v>
      </c>
      <c r="E514" s="98" t="s">
        <v>46</v>
      </c>
      <c r="F514" s="98" t="s">
        <v>17</v>
      </c>
      <c r="G514" s="98" t="s">
        <v>97</v>
      </c>
      <c r="H514" s="121">
        <v>0.10650961122759445</v>
      </c>
      <c r="I514" s="98" t="s">
        <v>134</v>
      </c>
      <c r="J514" s="11"/>
    </row>
    <row r="515" spans="1:10" hidden="1" x14ac:dyDescent="0.25">
      <c r="A515" s="11"/>
      <c r="B515" s="98">
        <v>2024</v>
      </c>
      <c r="C515" s="98" t="s">
        <v>25</v>
      </c>
      <c r="D515" s="98" t="s">
        <v>27</v>
      </c>
      <c r="E515" s="98" t="s">
        <v>46</v>
      </c>
      <c r="F515" s="98" t="s">
        <v>18</v>
      </c>
      <c r="G515" s="98" t="s">
        <v>101</v>
      </c>
      <c r="H515" s="121">
        <v>0.60159218386827806</v>
      </c>
      <c r="I515" s="98" t="s">
        <v>146</v>
      </c>
      <c r="J515" s="11"/>
    </row>
    <row r="516" spans="1:10" hidden="1" x14ac:dyDescent="0.25">
      <c r="A516" s="11"/>
      <c r="B516" s="98">
        <v>2024</v>
      </c>
      <c r="C516" s="98" t="s">
        <v>25</v>
      </c>
      <c r="D516" s="98" t="s">
        <v>27</v>
      </c>
      <c r="E516" s="98" t="s">
        <v>46</v>
      </c>
      <c r="F516" s="98" t="s">
        <v>18</v>
      </c>
      <c r="G516" s="98" t="s">
        <v>101</v>
      </c>
      <c r="H516" s="121">
        <v>0.30079609193413903</v>
      </c>
      <c r="I516" s="98" t="s">
        <v>145</v>
      </c>
      <c r="J516" s="11"/>
    </row>
    <row r="517" spans="1:10" x14ac:dyDescent="0.25">
      <c r="A517" s="11"/>
      <c r="B517" s="98">
        <v>2024</v>
      </c>
      <c r="C517" s="98" t="s">
        <v>25</v>
      </c>
      <c r="D517" s="98" t="s">
        <v>27</v>
      </c>
      <c r="E517" s="98" t="s">
        <v>46</v>
      </c>
      <c r="F517" s="98" t="s">
        <v>18</v>
      </c>
      <c r="G517" s="98" t="s">
        <v>101</v>
      </c>
      <c r="H517" s="121">
        <v>0.30079609193413903</v>
      </c>
      <c r="I517" s="98" t="s">
        <v>134</v>
      </c>
      <c r="J517" s="11"/>
    </row>
    <row r="518" spans="1:10" hidden="1" x14ac:dyDescent="0.25">
      <c r="A518" s="11"/>
      <c r="B518" s="98">
        <v>2024</v>
      </c>
      <c r="C518" s="98" t="s">
        <v>25</v>
      </c>
      <c r="D518" s="98" t="s">
        <v>27</v>
      </c>
      <c r="E518" s="98" t="s">
        <v>46</v>
      </c>
      <c r="F518" s="98" t="s">
        <v>18</v>
      </c>
      <c r="G518" s="98" t="s">
        <v>102</v>
      </c>
      <c r="H518" s="121">
        <v>5.928065423657479E-2</v>
      </c>
      <c r="I518" s="98" t="s">
        <v>146</v>
      </c>
      <c r="J518" s="11"/>
    </row>
    <row r="519" spans="1:10" hidden="1" x14ac:dyDescent="0.25">
      <c r="A519" s="11"/>
      <c r="B519" s="98">
        <v>2024</v>
      </c>
      <c r="C519" s="98" t="s">
        <v>25</v>
      </c>
      <c r="D519" s="98" t="s">
        <v>27</v>
      </c>
      <c r="E519" s="98" t="s">
        <v>46</v>
      </c>
      <c r="F519" s="98" t="s">
        <v>18</v>
      </c>
      <c r="G519" s="98" t="s">
        <v>102</v>
      </c>
      <c r="H519" s="121">
        <v>2.9640327118287395E-2</v>
      </c>
      <c r="I519" s="98" t="s">
        <v>145</v>
      </c>
      <c r="J519" s="11"/>
    </row>
    <row r="520" spans="1:10" x14ac:dyDescent="0.25">
      <c r="A520" s="11"/>
      <c r="B520" s="98">
        <v>2024</v>
      </c>
      <c r="C520" s="98" t="s">
        <v>25</v>
      </c>
      <c r="D520" s="98" t="s">
        <v>27</v>
      </c>
      <c r="E520" s="98" t="s">
        <v>46</v>
      </c>
      <c r="F520" s="98" t="s">
        <v>18</v>
      </c>
      <c r="G520" s="98" t="s">
        <v>102</v>
      </c>
      <c r="H520" s="121">
        <v>2.9640327118287395E-2</v>
      </c>
      <c r="I520" s="98" t="s">
        <v>134</v>
      </c>
      <c r="J520" s="11"/>
    </row>
    <row r="521" spans="1:10" hidden="1" x14ac:dyDescent="0.25">
      <c r="A521" s="11"/>
      <c r="B521" s="98">
        <v>2024</v>
      </c>
      <c r="C521" s="98" t="s">
        <v>25</v>
      </c>
      <c r="D521" s="98" t="s">
        <v>27</v>
      </c>
      <c r="E521" s="98" t="s">
        <v>46</v>
      </c>
      <c r="F521" s="98" t="s">
        <v>18</v>
      </c>
      <c r="G521" s="98" t="s">
        <v>103</v>
      </c>
      <c r="H521" s="121">
        <v>1.3113919403808674E-2</v>
      </c>
      <c r="I521" s="98" t="s">
        <v>146</v>
      </c>
      <c r="J521" s="11"/>
    </row>
    <row r="522" spans="1:10" hidden="1" x14ac:dyDescent="0.25">
      <c r="A522" s="11"/>
      <c r="B522" s="98">
        <v>2024</v>
      </c>
      <c r="C522" s="98" t="s">
        <v>25</v>
      </c>
      <c r="D522" s="98" t="s">
        <v>27</v>
      </c>
      <c r="E522" s="98" t="s">
        <v>46</v>
      </c>
      <c r="F522" s="98" t="s">
        <v>18</v>
      </c>
      <c r="G522" s="98" t="s">
        <v>103</v>
      </c>
      <c r="H522" s="121">
        <v>7.0691611324878263E-3</v>
      </c>
      <c r="I522" s="98" t="s">
        <v>145</v>
      </c>
      <c r="J522" s="11"/>
    </row>
    <row r="523" spans="1:10" x14ac:dyDescent="0.25">
      <c r="A523" s="11"/>
      <c r="B523" s="98">
        <v>2024</v>
      </c>
      <c r="C523" s="98" t="s">
        <v>25</v>
      </c>
      <c r="D523" s="98" t="s">
        <v>27</v>
      </c>
      <c r="E523" s="98" t="s">
        <v>46</v>
      </c>
      <c r="F523" s="98" t="s">
        <v>18</v>
      </c>
      <c r="G523" s="98" t="s">
        <v>103</v>
      </c>
      <c r="H523" s="121">
        <v>7.0691611324878263E-3</v>
      </c>
      <c r="I523" s="98" t="s">
        <v>134</v>
      </c>
      <c r="J523" s="11"/>
    </row>
    <row r="524" spans="1:10" hidden="1" x14ac:dyDescent="0.25">
      <c r="A524" s="11"/>
      <c r="B524" s="98">
        <v>2024</v>
      </c>
      <c r="C524" s="98" t="s">
        <v>25</v>
      </c>
      <c r="D524" s="98" t="s">
        <v>27</v>
      </c>
      <c r="E524" s="98" t="s">
        <v>46</v>
      </c>
      <c r="F524" s="98" t="s">
        <v>18</v>
      </c>
      <c r="G524" s="98" t="s">
        <v>104</v>
      </c>
      <c r="H524" s="121">
        <v>1.9145628454853788E-3</v>
      </c>
      <c r="I524" s="98" t="s">
        <v>146</v>
      </c>
      <c r="J524" s="11"/>
    </row>
    <row r="525" spans="1:10" hidden="1" x14ac:dyDescent="0.25">
      <c r="A525" s="11"/>
      <c r="B525" s="98">
        <v>2024</v>
      </c>
      <c r="C525" s="98" t="s">
        <v>25</v>
      </c>
      <c r="D525" s="98" t="s">
        <v>27</v>
      </c>
      <c r="E525" s="98" t="s">
        <v>46</v>
      </c>
      <c r="F525" s="98" t="s">
        <v>18</v>
      </c>
      <c r="G525" s="98" t="s">
        <v>104</v>
      </c>
      <c r="H525" s="121">
        <v>9.5728142274268942E-4</v>
      </c>
      <c r="I525" s="98" t="s">
        <v>145</v>
      </c>
      <c r="J525" s="11"/>
    </row>
    <row r="526" spans="1:10" x14ac:dyDescent="0.25">
      <c r="A526" s="11"/>
      <c r="B526" s="98">
        <v>2024</v>
      </c>
      <c r="C526" s="98" t="s">
        <v>25</v>
      </c>
      <c r="D526" s="98" t="s">
        <v>27</v>
      </c>
      <c r="E526" s="98" t="s">
        <v>46</v>
      </c>
      <c r="F526" s="98" t="s">
        <v>18</v>
      </c>
      <c r="G526" s="98" t="s">
        <v>104</v>
      </c>
      <c r="H526" s="121">
        <v>9.5728142274268942E-4</v>
      </c>
      <c r="I526" s="98" t="s">
        <v>134</v>
      </c>
      <c r="J526" s="11"/>
    </row>
    <row r="527" spans="1:10" hidden="1" x14ac:dyDescent="0.25">
      <c r="A527" s="11"/>
      <c r="B527" s="98">
        <v>2024</v>
      </c>
      <c r="C527" s="98" t="s">
        <v>25</v>
      </c>
      <c r="D527" s="98" t="s">
        <v>27</v>
      </c>
      <c r="E527" s="98" t="s">
        <v>46</v>
      </c>
      <c r="F527" s="98" t="s">
        <v>18</v>
      </c>
      <c r="G527" s="98" t="s">
        <v>111</v>
      </c>
      <c r="H527" s="121">
        <v>3.1021200296208282E-3</v>
      </c>
      <c r="I527" s="98" t="s">
        <v>146</v>
      </c>
      <c r="J527" s="11"/>
    </row>
    <row r="528" spans="1:10" hidden="1" x14ac:dyDescent="0.25">
      <c r="A528" s="11"/>
      <c r="B528" s="98">
        <v>2024</v>
      </c>
      <c r="C528" s="98" t="s">
        <v>25</v>
      </c>
      <c r="D528" s="98" t="s">
        <v>27</v>
      </c>
      <c r="E528" s="98" t="s">
        <v>46</v>
      </c>
      <c r="F528" s="98" t="s">
        <v>18</v>
      </c>
      <c r="G528" s="98" t="s">
        <v>111</v>
      </c>
      <c r="H528" s="121">
        <v>1.5510600148104141E-3</v>
      </c>
      <c r="I528" s="98" t="s">
        <v>145</v>
      </c>
      <c r="J528" s="11"/>
    </row>
    <row r="529" spans="1:10" x14ac:dyDescent="0.25">
      <c r="A529" s="11"/>
      <c r="B529" s="98">
        <v>2024</v>
      </c>
      <c r="C529" s="98" t="s">
        <v>25</v>
      </c>
      <c r="D529" s="98" t="s">
        <v>27</v>
      </c>
      <c r="E529" s="98" t="s">
        <v>46</v>
      </c>
      <c r="F529" s="98" t="s">
        <v>18</v>
      </c>
      <c r="G529" s="98" t="s">
        <v>111</v>
      </c>
      <c r="H529" s="121">
        <v>1.5510600148104141E-3</v>
      </c>
      <c r="I529" s="98" t="s">
        <v>134</v>
      </c>
      <c r="J529" s="11"/>
    </row>
    <row r="530" spans="1:10" hidden="1" x14ac:dyDescent="0.25">
      <c r="A530" s="11"/>
      <c r="B530" s="98">
        <v>2024</v>
      </c>
      <c r="C530" s="98" t="s">
        <v>25</v>
      </c>
      <c r="D530" s="98" t="s">
        <v>27</v>
      </c>
      <c r="E530" s="98" t="s">
        <v>46</v>
      </c>
      <c r="F530" s="98" t="s">
        <v>19</v>
      </c>
      <c r="G530" s="98" t="s">
        <v>106</v>
      </c>
      <c r="H530" s="121">
        <v>0.22316120147595983</v>
      </c>
      <c r="I530" s="98" t="s">
        <v>146</v>
      </c>
      <c r="J530" s="11"/>
    </row>
    <row r="531" spans="1:10" hidden="1" x14ac:dyDescent="0.25">
      <c r="A531" s="11"/>
      <c r="B531" s="98">
        <v>2024</v>
      </c>
      <c r="C531" s="98" t="s">
        <v>25</v>
      </c>
      <c r="D531" s="98" t="s">
        <v>27</v>
      </c>
      <c r="E531" s="98" t="s">
        <v>46</v>
      </c>
      <c r="F531" s="98" t="s">
        <v>19</v>
      </c>
      <c r="G531" s="98" t="s">
        <v>106</v>
      </c>
      <c r="H531" s="121">
        <v>0.22316120147595983</v>
      </c>
      <c r="I531" s="98" t="s">
        <v>145</v>
      </c>
      <c r="J531" s="11"/>
    </row>
    <row r="532" spans="1:10" x14ac:dyDescent="0.25">
      <c r="A532" s="11"/>
      <c r="B532" s="98">
        <v>2024</v>
      </c>
      <c r="C532" s="98" t="s">
        <v>25</v>
      </c>
      <c r="D532" s="98" t="s">
        <v>27</v>
      </c>
      <c r="E532" s="98" t="s">
        <v>46</v>
      </c>
      <c r="F532" s="98" t="s">
        <v>19</v>
      </c>
      <c r="G532" s="98" t="s">
        <v>106</v>
      </c>
      <c r="H532" s="121">
        <v>0.22316120147595983</v>
      </c>
      <c r="I532" s="98" t="s">
        <v>134</v>
      </c>
      <c r="J532" s="11"/>
    </row>
    <row r="533" spans="1:10" hidden="1" x14ac:dyDescent="0.25">
      <c r="A533" s="11"/>
      <c r="B533" s="98">
        <v>2024</v>
      </c>
      <c r="C533" s="98" t="s">
        <v>25</v>
      </c>
      <c r="D533" s="98" t="s">
        <v>27</v>
      </c>
      <c r="E533" s="98" t="s">
        <v>46</v>
      </c>
      <c r="F533" s="98" t="s">
        <v>19</v>
      </c>
      <c r="G533" s="98" t="s">
        <v>107</v>
      </c>
      <c r="H533" s="121">
        <v>4.1813035175053423</v>
      </c>
      <c r="I533" s="98" t="s">
        <v>146</v>
      </c>
      <c r="J533" s="11"/>
    </row>
    <row r="534" spans="1:10" hidden="1" x14ac:dyDescent="0.25">
      <c r="A534" s="11"/>
      <c r="B534" s="98">
        <v>2024</v>
      </c>
      <c r="C534" s="98" t="s">
        <v>25</v>
      </c>
      <c r="D534" s="98" t="s">
        <v>27</v>
      </c>
      <c r="E534" s="98" t="s">
        <v>46</v>
      </c>
      <c r="F534" s="98" t="s">
        <v>19</v>
      </c>
      <c r="G534" s="98" t="s">
        <v>107</v>
      </c>
      <c r="H534" s="121">
        <v>4.1813035175053423</v>
      </c>
      <c r="I534" s="98" t="s">
        <v>145</v>
      </c>
      <c r="J534" s="11"/>
    </row>
    <row r="535" spans="1:10" x14ac:dyDescent="0.25">
      <c r="A535" s="11"/>
      <c r="B535" s="98">
        <v>2024</v>
      </c>
      <c r="C535" s="98" t="s">
        <v>25</v>
      </c>
      <c r="D535" s="98" t="s">
        <v>27</v>
      </c>
      <c r="E535" s="98" t="s">
        <v>46</v>
      </c>
      <c r="F535" s="98" t="s">
        <v>19</v>
      </c>
      <c r="G535" s="98" t="s">
        <v>107</v>
      </c>
      <c r="H535" s="121">
        <v>4.1813035175053423</v>
      </c>
      <c r="I535" s="98" t="s">
        <v>134</v>
      </c>
      <c r="J535" s="11"/>
    </row>
    <row r="536" spans="1:10" hidden="1" x14ac:dyDescent="0.25">
      <c r="A536" s="11"/>
      <c r="B536" s="98">
        <v>2024</v>
      </c>
      <c r="C536" s="98" t="s">
        <v>25</v>
      </c>
      <c r="D536" s="98" t="s">
        <v>27</v>
      </c>
      <c r="E536" s="98" t="s">
        <v>46</v>
      </c>
      <c r="F536" s="98" t="s">
        <v>19</v>
      </c>
      <c r="G536" s="98" t="s">
        <v>108</v>
      </c>
      <c r="H536" s="121">
        <v>6.5053879331499351E-2</v>
      </c>
      <c r="I536" s="98" t="s">
        <v>146</v>
      </c>
      <c r="J536" s="11"/>
    </row>
    <row r="537" spans="1:10" hidden="1" x14ac:dyDescent="0.25">
      <c r="A537" s="11"/>
      <c r="B537" s="98">
        <v>2024</v>
      </c>
      <c r="C537" s="98" t="s">
        <v>25</v>
      </c>
      <c r="D537" s="98" t="s">
        <v>27</v>
      </c>
      <c r="E537" s="98" t="s">
        <v>46</v>
      </c>
      <c r="F537" s="98" t="s">
        <v>19</v>
      </c>
      <c r="G537" s="98" t="s">
        <v>108</v>
      </c>
      <c r="H537" s="121">
        <v>6.5053879331499351E-2</v>
      </c>
      <c r="I537" s="98" t="s">
        <v>145</v>
      </c>
      <c r="J537" s="11"/>
    </row>
    <row r="538" spans="1:10" x14ac:dyDescent="0.25">
      <c r="A538" s="11"/>
      <c r="B538" s="98">
        <v>2024</v>
      </c>
      <c r="C538" s="98" t="s">
        <v>25</v>
      </c>
      <c r="D538" s="98" t="s">
        <v>27</v>
      </c>
      <c r="E538" s="98" t="s">
        <v>46</v>
      </c>
      <c r="F538" s="98" t="s">
        <v>19</v>
      </c>
      <c r="G538" s="98" t="s">
        <v>108</v>
      </c>
      <c r="H538" s="121">
        <v>6.5053879331499351E-2</v>
      </c>
      <c r="I538" s="98" t="s">
        <v>134</v>
      </c>
      <c r="J538" s="11"/>
    </row>
    <row r="539" spans="1:10" hidden="1" x14ac:dyDescent="0.25">
      <c r="A539" s="11"/>
      <c r="B539" s="98">
        <v>2024</v>
      </c>
      <c r="C539" s="98" t="s">
        <v>25</v>
      </c>
      <c r="D539" s="98" t="s">
        <v>27</v>
      </c>
      <c r="E539" s="98" t="s">
        <v>46</v>
      </c>
      <c r="F539" s="98" t="s">
        <v>19</v>
      </c>
      <c r="G539" s="98" t="s">
        <v>109</v>
      </c>
      <c r="H539" s="121">
        <v>1.6007408187104877E-2</v>
      </c>
      <c r="I539" s="98" t="s">
        <v>146</v>
      </c>
      <c r="J539" s="11"/>
    </row>
    <row r="540" spans="1:10" hidden="1" x14ac:dyDescent="0.25">
      <c r="A540" s="11"/>
      <c r="B540" s="98">
        <v>2024</v>
      </c>
      <c r="C540" s="98" t="s">
        <v>25</v>
      </c>
      <c r="D540" s="98" t="s">
        <v>27</v>
      </c>
      <c r="E540" s="98" t="s">
        <v>46</v>
      </c>
      <c r="F540" s="98" t="s">
        <v>19</v>
      </c>
      <c r="G540" s="98" t="s">
        <v>109</v>
      </c>
      <c r="H540" s="121">
        <v>1.6007408187104877E-2</v>
      </c>
      <c r="I540" s="98" t="s">
        <v>145</v>
      </c>
      <c r="J540" s="11"/>
    </row>
    <row r="541" spans="1:10" x14ac:dyDescent="0.25">
      <c r="A541" s="11"/>
      <c r="B541" s="98">
        <v>2024</v>
      </c>
      <c r="C541" s="98" t="s">
        <v>25</v>
      </c>
      <c r="D541" s="98" t="s">
        <v>27</v>
      </c>
      <c r="E541" s="98" t="s">
        <v>46</v>
      </c>
      <c r="F541" s="98" t="s">
        <v>19</v>
      </c>
      <c r="G541" s="98" t="s">
        <v>109</v>
      </c>
      <c r="H541" s="121">
        <v>1.6007408187104877E-2</v>
      </c>
      <c r="I541" s="98" t="s">
        <v>134</v>
      </c>
      <c r="J541" s="11"/>
    </row>
    <row r="542" spans="1:10" hidden="1" x14ac:dyDescent="0.25">
      <c r="A542" s="11"/>
      <c r="B542" s="98">
        <v>2024</v>
      </c>
      <c r="C542" s="98" t="s">
        <v>25</v>
      </c>
      <c r="D542" s="98" t="s">
        <v>28</v>
      </c>
      <c r="E542" s="98" t="s">
        <v>44</v>
      </c>
      <c r="F542" s="98" t="s">
        <v>229</v>
      </c>
      <c r="G542" s="98" t="s">
        <v>70</v>
      </c>
      <c r="H542" s="121">
        <v>8.2705237938626296E-4</v>
      </c>
      <c r="I542" s="98" t="s">
        <v>146</v>
      </c>
      <c r="J542" s="11"/>
    </row>
    <row r="543" spans="1:10" hidden="1" x14ac:dyDescent="0.25">
      <c r="A543" s="11"/>
      <c r="B543" s="98">
        <v>2024</v>
      </c>
      <c r="C543" s="98" t="s">
        <v>25</v>
      </c>
      <c r="D543" s="98" t="s">
        <v>28</v>
      </c>
      <c r="E543" s="98" t="s">
        <v>44</v>
      </c>
      <c r="F543" s="98" t="s">
        <v>229</v>
      </c>
      <c r="G543" s="98" t="s">
        <v>70</v>
      </c>
      <c r="H543" s="121">
        <v>8.2705237938626296E-4</v>
      </c>
      <c r="I543" s="98" t="s">
        <v>145</v>
      </c>
      <c r="J543" s="11"/>
    </row>
    <row r="544" spans="1:10" x14ac:dyDescent="0.25">
      <c r="A544" s="11"/>
      <c r="B544" s="98">
        <v>2024</v>
      </c>
      <c r="C544" s="98" t="s">
        <v>25</v>
      </c>
      <c r="D544" s="98" t="s">
        <v>28</v>
      </c>
      <c r="E544" s="98" t="s">
        <v>44</v>
      </c>
      <c r="F544" s="98" t="s">
        <v>229</v>
      </c>
      <c r="G544" s="98" t="s">
        <v>70</v>
      </c>
      <c r="H544" s="121">
        <v>2.481157138158789E-3</v>
      </c>
      <c r="I544" s="98" t="s">
        <v>134</v>
      </c>
      <c r="J544" s="11"/>
    </row>
    <row r="545" spans="1:10" hidden="1" x14ac:dyDescent="0.25">
      <c r="A545" s="11"/>
      <c r="B545" s="98">
        <v>2024</v>
      </c>
      <c r="C545" s="98" t="s">
        <v>25</v>
      </c>
      <c r="D545" s="98" t="s">
        <v>28</v>
      </c>
      <c r="E545" s="98" t="s">
        <v>44</v>
      </c>
      <c r="F545" s="98" t="s">
        <v>230</v>
      </c>
      <c r="G545" s="98" t="s">
        <v>71</v>
      </c>
      <c r="H545" s="121">
        <v>1.6865528452535998E-3</v>
      </c>
      <c r="I545" s="98" t="s">
        <v>146</v>
      </c>
      <c r="J545" s="11"/>
    </row>
    <row r="546" spans="1:10" hidden="1" x14ac:dyDescent="0.25">
      <c r="A546" s="11"/>
      <c r="B546" s="98">
        <v>2024</v>
      </c>
      <c r="C546" s="98" t="s">
        <v>25</v>
      </c>
      <c r="D546" s="98" t="s">
        <v>28</v>
      </c>
      <c r="E546" s="98" t="s">
        <v>44</v>
      </c>
      <c r="F546" s="98" t="s">
        <v>230</v>
      </c>
      <c r="G546" s="98" t="s">
        <v>71</v>
      </c>
      <c r="H546" s="121">
        <v>1.6865528452535998E-3</v>
      </c>
      <c r="I546" s="98" t="s">
        <v>145</v>
      </c>
      <c r="J546" s="11"/>
    </row>
    <row r="547" spans="1:10" x14ac:dyDescent="0.25">
      <c r="A547" s="11"/>
      <c r="B547" s="98">
        <v>2024</v>
      </c>
      <c r="C547" s="98" t="s">
        <v>25</v>
      </c>
      <c r="D547" s="98" t="s">
        <v>28</v>
      </c>
      <c r="E547" s="98" t="s">
        <v>44</v>
      </c>
      <c r="F547" s="98" t="s">
        <v>230</v>
      </c>
      <c r="G547" s="98" t="s">
        <v>71</v>
      </c>
      <c r="H547" s="121">
        <v>5.0596585357607993E-3</v>
      </c>
      <c r="I547" s="98" t="s">
        <v>134</v>
      </c>
      <c r="J547" s="11"/>
    </row>
    <row r="548" spans="1:10" hidden="1" x14ac:dyDescent="0.25">
      <c r="A548" s="11"/>
      <c r="B548" s="98">
        <v>2024</v>
      </c>
      <c r="C548" s="98" t="s">
        <v>25</v>
      </c>
      <c r="D548" s="98" t="s">
        <v>28</v>
      </c>
      <c r="E548" s="98" t="s">
        <v>44</v>
      </c>
      <c r="F548" s="98" t="s">
        <v>14</v>
      </c>
      <c r="G548" s="98" t="s">
        <v>72</v>
      </c>
      <c r="H548" s="121">
        <v>3.1829030821941772E-3</v>
      </c>
      <c r="I548" s="98" t="s">
        <v>146</v>
      </c>
      <c r="J548" s="11"/>
    </row>
    <row r="549" spans="1:10" hidden="1" x14ac:dyDescent="0.25">
      <c r="A549" s="11"/>
      <c r="B549" s="98">
        <v>2024</v>
      </c>
      <c r="C549" s="98" t="s">
        <v>25</v>
      </c>
      <c r="D549" s="98" t="s">
        <v>28</v>
      </c>
      <c r="E549" s="98" t="s">
        <v>44</v>
      </c>
      <c r="F549" s="98" t="s">
        <v>14</v>
      </c>
      <c r="G549" s="98" t="s">
        <v>72</v>
      </c>
      <c r="H549" s="121">
        <v>3.1829030821941772E-3</v>
      </c>
      <c r="I549" s="98" t="s">
        <v>145</v>
      </c>
      <c r="J549" s="11"/>
    </row>
    <row r="550" spans="1:10" x14ac:dyDescent="0.25">
      <c r="A550" s="11"/>
      <c r="B550" s="98">
        <v>2024</v>
      </c>
      <c r="C550" s="98" t="s">
        <v>25</v>
      </c>
      <c r="D550" s="98" t="s">
        <v>28</v>
      </c>
      <c r="E550" s="98" t="s">
        <v>44</v>
      </c>
      <c r="F550" s="98" t="s">
        <v>14</v>
      </c>
      <c r="G550" s="98" t="s">
        <v>72</v>
      </c>
      <c r="H550" s="121">
        <v>9.5487092465825311E-3</v>
      </c>
      <c r="I550" s="98" t="s">
        <v>134</v>
      </c>
      <c r="J550" s="11"/>
    </row>
    <row r="551" spans="1:10" hidden="1" x14ac:dyDescent="0.25">
      <c r="A551" s="11"/>
      <c r="B551" s="98">
        <v>2024</v>
      </c>
      <c r="C551" s="98" t="s">
        <v>25</v>
      </c>
      <c r="D551" s="98" t="s">
        <v>28</v>
      </c>
      <c r="E551" s="98" t="s">
        <v>44</v>
      </c>
      <c r="F551" s="98" t="s">
        <v>14</v>
      </c>
      <c r="G551" s="98" t="s">
        <v>73</v>
      </c>
      <c r="H551" s="121">
        <v>5.0002127441453575E-2</v>
      </c>
      <c r="I551" s="98" t="s">
        <v>146</v>
      </c>
      <c r="J551" s="11"/>
    </row>
    <row r="552" spans="1:10" hidden="1" x14ac:dyDescent="0.25">
      <c r="A552" s="11"/>
      <c r="B552" s="98">
        <v>2024</v>
      </c>
      <c r="C552" s="98" t="s">
        <v>25</v>
      </c>
      <c r="D552" s="98" t="s">
        <v>28</v>
      </c>
      <c r="E552" s="98" t="s">
        <v>44</v>
      </c>
      <c r="F552" s="98" t="s">
        <v>14</v>
      </c>
      <c r="G552" s="98" t="s">
        <v>73</v>
      </c>
      <c r="H552" s="121">
        <v>5.0002127441453575E-2</v>
      </c>
      <c r="I552" s="98" t="s">
        <v>145</v>
      </c>
      <c r="J552" s="11"/>
    </row>
    <row r="553" spans="1:10" x14ac:dyDescent="0.25">
      <c r="A553" s="11"/>
      <c r="B553" s="98">
        <v>2024</v>
      </c>
      <c r="C553" s="98" t="s">
        <v>25</v>
      </c>
      <c r="D553" s="98" t="s">
        <v>28</v>
      </c>
      <c r="E553" s="98" t="s">
        <v>44</v>
      </c>
      <c r="F553" s="98" t="s">
        <v>14</v>
      </c>
      <c r="G553" s="98" t="s">
        <v>73</v>
      </c>
      <c r="H553" s="121">
        <v>0.15000638232436073</v>
      </c>
      <c r="I553" s="98" t="s">
        <v>134</v>
      </c>
      <c r="J553" s="11"/>
    </row>
    <row r="554" spans="1:10" hidden="1" x14ac:dyDescent="0.25">
      <c r="A554" s="11"/>
      <c r="B554" s="98">
        <v>2024</v>
      </c>
      <c r="C554" s="98" t="s">
        <v>25</v>
      </c>
      <c r="D554" s="98" t="s">
        <v>28</v>
      </c>
      <c r="E554" s="98" t="s">
        <v>44</v>
      </c>
      <c r="F554" s="98" t="s">
        <v>14</v>
      </c>
      <c r="G554" s="98" t="s">
        <v>74</v>
      </c>
      <c r="H554" s="121">
        <v>3.05323036055184E-2</v>
      </c>
      <c r="I554" s="98" t="s">
        <v>146</v>
      </c>
      <c r="J554" s="11"/>
    </row>
    <row r="555" spans="1:10" hidden="1" x14ac:dyDescent="0.25">
      <c r="A555" s="11"/>
      <c r="B555" s="98">
        <v>2024</v>
      </c>
      <c r="C555" s="98" t="s">
        <v>25</v>
      </c>
      <c r="D555" s="98" t="s">
        <v>28</v>
      </c>
      <c r="E555" s="98" t="s">
        <v>44</v>
      </c>
      <c r="F555" s="98" t="s">
        <v>14</v>
      </c>
      <c r="G555" s="98" t="s">
        <v>74</v>
      </c>
      <c r="H555" s="121">
        <v>3.05323036055184E-2</v>
      </c>
      <c r="I555" s="98" t="s">
        <v>145</v>
      </c>
      <c r="J555" s="11"/>
    </row>
    <row r="556" spans="1:10" x14ac:dyDescent="0.25">
      <c r="A556" s="11"/>
      <c r="B556" s="98">
        <v>2024</v>
      </c>
      <c r="C556" s="98" t="s">
        <v>25</v>
      </c>
      <c r="D556" s="98" t="s">
        <v>28</v>
      </c>
      <c r="E556" s="98" t="s">
        <v>44</v>
      </c>
      <c r="F556" s="98" t="s">
        <v>14</v>
      </c>
      <c r="G556" s="98" t="s">
        <v>74</v>
      </c>
      <c r="H556" s="121">
        <v>9.1596910816555188E-2</v>
      </c>
      <c r="I556" s="98" t="s">
        <v>134</v>
      </c>
      <c r="J556" s="11"/>
    </row>
    <row r="557" spans="1:10" hidden="1" x14ac:dyDescent="0.25">
      <c r="A557" s="11"/>
      <c r="B557" s="98">
        <v>2024</v>
      </c>
      <c r="C557" s="98" t="s">
        <v>25</v>
      </c>
      <c r="D557" s="98" t="s">
        <v>28</v>
      </c>
      <c r="E557" s="98" t="s">
        <v>44</v>
      </c>
      <c r="F557" s="98" t="s">
        <v>231</v>
      </c>
      <c r="G557" s="98" t="s">
        <v>75</v>
      </c>
      <c r="H557" s="121">
        <v>0.1550849564497061</v>
      </c>
      <c r="I557" s="98" t="s">
        <v>146</v>
      </c>
      <c r="J557" s="11"/>
    </row>
    <row r="558" spans="1:10" hidden="1" x14ac:dyDescent="0.25">
      <c r="A558" s="11"/>
      <c r="B558" s="98">
        <v>2024</v>
      </c>
      <c r="C558" s="98" t="s">
        <v>25</v>
      </c>
      <c r="D558" s="98" t="s">
        <v>28</v>
      </c>
      <c r="E558" s="98" t="s">
        <v>44</v>
      </c>
      <c r="F558" s="98" t="s">
        <v>231</v>
      </c>
      <c r="G558" s="98" t="s">
        <v>75</v>
      </c>
      <c r="H558" s="121">
        <v>0.1550849564497061</v>
      </c>
      <c r="I558" s="98" t="s">
        <v>145</v>
      </c>
      <c r="J558" s="11"/>
    </row>
    <row r="559" spans="1:10" x14ac:dyDescent="0.25">
      <c r="A559" s="11"/>
      <c r="B559" s="98">
        <v>2024</v>
      </c>
      <c r="C559" s="98" t="s">
        <v>25</v>
      </c>
      <c r="D559" s="98" t="s">
        <v>28</v>
      </c>
      <c r="E559" s="98" t="s">
        <v>44</v>
      </c>
      <c r="F559" s="98" t="s">
        <v>231</v>
      </c>
      <c r="G559" s="98" t="s">
        <v>75</v>
      </c>
      <c r="H559" s="121">
        <v>0.46525486934911831</v>
      </c>
      <c r="I559" s="98" t="s">
        <v>134</v>
      </c>
      <c r="J559" s="11"/>
    </row>
    <row r="560" spans="1:10" hidden="1" x14ac:dyDescent="0.25">
      <c r="A560" s="11"/>
      <c r="B560" s="98">
        <v>2024</v>
      </c>
      <c r="C560" s="98" t="s">
        <v>25</v>
      </c>
      <c r="D560" s="98" t="s">
        <v>28</v>
      </c>
      <c r="E560" s="98" t="s">
        <v>45</v>
      </c>
      <c r="F560" s="98" t="s">
        <v>11</v>
      </c>
      <c r="G560" s="98" t="s">
        <v>110</v>
      </c>
      <c r="H560" s="121">
        <v>5.2086655319745776E-3</v>
      </c>
      <c r="I560" s="98" t="s">
        <v>146</v>
      </c>
      <c r="J560" s="11"/>
    </row>
    <row r="561" spans="1:10" hidden="1" x14ac:dyDescent="0.25">
      <c r="A561" s="11"/>
      <c r="B561" s="98">
        <v>2024</v>
      </c>
      <c r="C561" s="98" t="s">
        <v>25</v>
      </c>
      <c r="D561" s="98" t="s">
        <v>28</v>
      </c>
      <c r="E561" s="98" t="s">
        <v>45</v>
      </c>
      <c r="F561" s="98" t="s">
        <v>11</v>
      </c>
      <c r="G561" s="98" t="s">
        <v>110</v>
      </c>
      <c r="H561" s="121">
        <v>5.2086655319745776E-3</v>
      </c>
      <c r="I561" s="98" t="s">
        <v>145</v>
      </c>
      <c r="J561" s="11"/>
    </row>
    <row r="562" spans="1:10" x14ac:dyDescent="0.25">
      <c r="A562" s="11"/>
      <c r="B562" s="98">
        <v>2024</v>
      </c>
      <c r="C562" s="98" t="s">
        <v>25</v>
      </c>
      <c r="D562" s="98" t="s">
        <v>28</v>
      </c>
      <c r="E562" s="98" t="s">
        <v>45</v>
      </c>
      <c r="F562" s="98" t="s">
        <v>11</v>
      </c>
      <c r="G562" s="98" t="s">
        <v>110</v>
      </c>
      <c r="H562" s="121">
        <v>5.2086655319745776E-3</v>
      </c>
      <c r="I562" s="98" t="s">
        <v>134</v>
      </c>
      <c r="J562" s="11"/>
    </row>
    <row r="563" spans="1:10" hidden="1" x14ac:dyDescent="0.25">
      <c r="A563" s="11"/>
      <c r="B563" s="98">
        <v>2024</v>
      </c>
      <c r="C563" s="98" t="s">
        <v>25</v>
      </c>
      <c r="D563" s="98" t="s">
        <v>28</v>
      </c>
      <c r="E563" s="98" t="s">
        <v>45</v>
      </c>
      <c r="F563" s="98" t="s">
        <v>11</v>
      </c>
      <c r="G563" s="98" t="s">
        <v>76</v>
      </c>
      <c r="H563" s="121">
        <v>1.6657681262634188E-4</v>
      </c>
      <c r="I563" s="98" t="s">
        <v>146</v>
      </c>
      <c r="J563" s="11"/>
    </row>
    <row r="564" spans="1:10" hidden="1" x14ac:dyDescent="0.25">
      <c r="A564" s="11"/>
      <c r="B564" s="98">
        <v>2024</v>
      </c>
      <c r="C564" s="98" t="s">
        <v>25</v>
      </c>
      <c r="D564" s="98" t="s">
        <v>28</v>
      </c>
      <c r="E564" s="98" t="s">
        <v>45</v>
      </c>
      <c r="F564" s="98" t="s">
        <v>11</v>
      </c>
      <c r="G564" s="98" t="s">
        <v>76</v>
      </c>
      <c r="H564" s="121">
        <v>1.6657681262634188E-4</v>
      </c>
      <c r="I564" s="98" t="s">
        <v>145</v>
      </c>
      <c r="J564" s="11"/>
    </row>
    <row r="565" spans="1:10" x14ac:dyDescent="0.25">
      <c r="A565" s="11"/>
      <c r="B565" s="98">
        <v>2024</v>
      </c>
      <c r="C565" s="98" t="s">
        <v>25</v>
      </c>
      <c r="D565" s="98" t="s">
        <v>28</v>
      </c>
      <c r="E565" s="98" t="s">
        <v>45</v>
      </c>
      <c r="F565" s="98" t="s">
        <v>11</v>
      </c>
      <c r="G565" s="98" t="s">
        <v>76</v>
      </c>
      <c r="H565" s="121">
        <v>1.6657681262634188E-4</v>
      </c>
      <c r="I565" s="98" t="s">
        <v>134</v>
      </c>
      <c r="J565" s="11"/>
    </row>
    <row r="566" spans="1:10" hidden="1" x14ac:dyDescent="0.25">
      <c r="A566" s="11"/>
      <c r="B566" s="98">
        <v>2024</v>
      </c>
      <c r="C566" s="98" t="s">
        <v>25</v>
      </c>
      <c r="D566" s="98" t="s">
        <v>28</v>
      </c>
      <c r="E566" s="98" t="s">
        <v>45</v>
      </c>
      <c r="F566" s="98" t="s">
        <v>11</v>
      </c>
      <c r="G566" s="98" t="s">
        <v>78</v>
      </c>
      <c r="H566" s="121">
        <v>2.4672508153811856E-6</v>
      </c>
      <c r="I566" s="98" t="s">
        <v>146</v>
      </c>
      <c r="J566" s="11"/>
    </row>
    <row r="567" spans="1:10" hidden="1" x14ac:dyDescent="0.25">
      <c r="A567" s="11"/>
      <c r="B567" s="98">
        <v>2024</v>
      </c>
      <c r="C567" s="98" t="s">
        <v>25</v>
      </c>
      <c r="D567" s="98" t="s">
        <v>28</v>
      </c>
      <c r="E567" s="98" t="s">
        <v>45</v>
      </c>
      <c r="F567" s="98" t="s">
        <v>11</v>
      </c>
      <c r="G567" s="98" t="s">
        <v>78</v>
      </c>
      <c r="H567" s="121">
        <v>2.4672508153811856E-6</v>
      </c>
      <c r="I567" s="98" t="s">
        <v>145</v>
      </c>
      <c r="J567" s="11"/>
    </row>
    <row r="568" spans="1:10" x14ac:dyDescent="0.25">
      <c r="A568" s="11"/>
      <c r="B568" s="98">
        <v>2024</v>
      </c>
      <c r="C568" s="98" t="s">
        <v>25</v>
      </c>
      <c r="D568" s="98" t="s">
        <v>28</v>
      </c>
      <c r="E568" s="98" t="s">
        <v>45</v>
      </c>
      <c r="F568" s="98" t="s">
        <v>11</v>
      </c>
      <c r="G568" s="98" t="s">
        <v>78</v>
      </c>
      <c r="H568" s="121">
        <v>2.4672508153811856E-6</v>
      </c>
      <c r="I568" s="98" t="s">
        <v>134</v>
      </c>
      <c r="J568" s="11"/>
    </row>
    <row r="569" spans="1:10" hidden="1" x14ac:dyDescent="0.25">
      <c r="A569" s="11"/>
      <c r="B569" s="98">
        <v>2024</v>
      </c>
      <c r="C569" s="98" t="s">
        <v>25</v>
      </c>
      <c r="D569" s="98" t="s">
        <v>28</v>
      </c>
      <c r="E569" s="98" t="s">
        <v>45</v>
      </c>
      <c r="F569" s="98" t="s">
        <v>11</v>
      </c>
      <c r="G569" s="98" t="s">
        <v>79</v>
      </c>
      <c r="H569" s="121">
        <v>6.7288658601305065E-7</v>
      </c>
      <c r="I569" s="98" t="s">
        <v>146</v>
      </c>
      <c r="J569" s="11"/>
    </row>
    <row r="570" spans="1:10" hidden="1" x14ac:dyDescent="0.25">
      <c r="A570" s="11"/>
      <c r="B570" s="98">
        <v>2024</v>
      </c>
      <c r="C570" s="98" t="s">
        <v>25</v>
      </c>
      <c r="D570" s="98" t="s">
        <v>28</v>
      </c>
      <c r="E570" s="98" t="s">
        <v>45</v>
      </c>
      <c r="F570" s="98" t="s">
        <v>11</v>
      </c>
      <c r="G570" s="98" t="s">
        <v>79</v>
      </c>
      <c r="H570" s="121">
        <v>6.7288658601305065E-7</v>
      </c>
      <c r="I570" s="98" t="s">
        <v>145</v>
      </c>
      <c r="J570" s="11"/>
    </row>
    <row r="571" spans="1:10" x14ac:dyDescent="0.25">
      <c r="A571" s="11"/>
      <c r="B571" s="98">
        <v>2024</v>
      </c>
      <c r="C571" s="98" t="s">
        <v>25</v>
      </c>
      <c r="D571" s="98" t="s">
        <v>28</v>
      </c>
      <c r="E571" s="98" t="s">
        <v>45</v>
      </c>
      <c r="F571" s="98" t="s">
        <v>11</v>
      </c>
      <c r="G571" s="98" t="s">
        <v>79</v>
      </c>
      <c r="H571" s="121">
        <v>6.7288658601305065E-7</v>
      </c>
      <c r="I571" s="98" t="s">
        <v>134</v>
      </c>
      <c r="J571" s="11"/>
    </row>
    <row r="572" spans="1:10" hidden="1" x14ac:dyDescent="0.25">
      <c r="A572" s="11"/>
      <c r="B572" s="98">
        <v>2024</v>
      </c>
      <c r="C572" s="98" t="s">
        <v>25</v>
      </c>
      <c r="D572" s="98" t="s">
        <v>28</v>
      </c>
      <c r="E572" s="98" t="s">
        <v>45</v>
      </c>
      <c r="F572" s="98" t="s">
        <v>11</v>
      </c>
      <c r="G572" s="98" t="s">
        <v>80</v>
      </c>
      <c r="H572" s="121">
        <v>5.5774447636978412E-2</v>
      </c>
      <c r="I572" s="98" t="s">
        <v>146</v>
      </c>
      <c r="J572" s="11"/>
    </row>
    <row r="573" spans="1:10" hidden="1" x14ac:dyDescent="0.25">
      <c r="A573" s="11"/>
      <c r="B573" s="98">
        <v>2024</v>
      </c>
      <c r="C573" s="98" t="s">
        <v>25</v>
      </c>
      <c r="D573" s="98" t="s">
        <v>28</v>
      </c>
      <c r="E573" s="98" t="s">
        <v>45</v>
      </c>
      <c r="F573" s="98" t="s">
        <v>11</v>
      </c>
      <c r="G573" s="98" t="s">
        <v>80</v>
      </c>
      <c r="H573" s="121">
        <v>5.5774447636978412E-2</v>
      </c>
      <c r="I573" s="98" t="s">
        <v>145</v>
      </c>
      <c r="J573" s="11"/>
    </row>
    <row r="574" spans="1:10" x14ac:dyDescent="0.25">
      <c r="A574" s="11"/>
      <c r="B574" s="98">
        <v>2024</v>
      </c>
      <c r="C574" s="98" t="s">
        <v>25</v>
      </c>
      <c r="D574" s="98" t="s">
        <v>28</v>
      </c>
      <c r="E574" s="98" t="s">
        <v>45</v>
      </c>
      <c r="F574" s="98" t="s">
        <v>11</v>
      </c>
      <c r="G574" s="98" t="s">
        <v>80</v>
      </c>
      <c r="H574" s="121">
        <v>5.5774447636978412E-2</v>
      </c>
      <c r="I574" s="98" t="s">
        <v>134</v>
      </c>
      <c r="J574" s="11"/>
    </row>
    <row r="575" spans="1:10" hidden="1" x14ac:dyDescent="0.25">
      <c r="A575" s="11"/>
      <c r="B575" s="98">
        <v>2024</v>
      </c>
      <c r="C575" s="98" t="s">
        <v>25</v>
      </c>
      <c r="D575" s="98" t="s">
        <v>28</v>
      </c>
      <c r="E575" s="98" t="s">
        <v>45</v>
      </c>
      <c r="F575" s="98" t="s">
        <v>11</v>
      </c>
      <c r="G575" s="98" t="s">
        <v>81</v>
      </c>
      <c r="H575" s="121">
        <v>2.2429552867101691E-6</v>
      </c>
      <c r="I575" s="98" t="s">
        <v>146</v>
      </c>
      <c r="J575" s="11"/>
    </row>
    <row r="576" spans="1:10" hidden="1" x14ac:dyDescent="0.25">
      <c r="A576" s="11"/>
      <c r="B576" s="98">
        <v>2024</v>
      </c>
      <c r="C576" s="98" t="s">
        <v>25</v>
      </c>
      <c r="D576" s="98" t="s">
        <v>28</v>
      </c>
      <c r="E576" s="98" t="s">
        <v>45</v>
      </c>
      <c r="F576" s="98" t="s">
        <v>11</v>
      </c>
      <c r="G576" s="98" t="s">
        <v>81</v>
      </c>
      <c r="H576" s="121">
        <v>2.2429552867101691E-6</v>
      </c>
      <c r="I576" s="98" t="s">
        <v>145</v>
      </c>
      <c r="J576" s="11"/>
    </row>
    <row r="577" spans="1:10" x14ac:dyDescent="0.25">
      <c r="A577" s="11"/>
      <c r="B577" s="98">
        <v>2024</v>
      </c>
      <c r="C577" s="98" t="s">
        <v>25</v>
      </c>
      <c r="D577" s="98" t="s">
        <v>28</v>
      </c>
      <c r="E577" s="98" t="s">
        <v>45</v>
      </c>
      <c r="F577" s="98" t="s">
        <v>11</v>
      </c>
      <c r="G577" s="98" t="s">
        <v>81</v>
      </c>
      <c r="H577" s="121">
        <v>2.2429552867101691E-6</v>
      </c>
      <c r="I577" s="98" t="s">
        <v>134</v>
      </c>
      <c r="J577" s="11"/>
    </row>
    <row r="578" spans="1:10" hidden="1" x14ac:dyDescent="0.25">
      <c r="A578" s="11"/>
      <c r="B578" s="98">
        <v>2024</v>
      </c>
      <c r="C578" s="98" t="s">
        <v>25</v>
      </c>
      <c r="D578" s="98" t="s">
        <v>28</v>
      </c>
      <c r="E578" s="98" t="s">
        <v>45</v>
      </c>
      <c r="F578" s="98" t="s">
        <v>232</v>
      </c>
      <c r="G578" s="98" t="s">
        <v>82</v>
      </c>
      <c r="H578" s="121">
        <v>6.7288658601305065E-7</v>
      </c>
      <c r="I578" s="98" t="s">
        <v>146</v>
      </c>
      <c r="J578" s="11"/>
    </row>
    <row r="579" spans="1:10" hidden="1" x14ac:dyDescent="0.25">
      <c r="A579" s="11"/>
      <c r="B579" s="98">
        <v>2024</v>
      </c>
      <c r="C579" s="98" t="s">
        <v>25</v>
      </c>
      <c r="D579" s="98" t="s">
        <v>28</v>
      </c>
      <c r="E579" s="98" t="s">
        <v>45</v>
      </c>
      <c r="F579" s="98" t="s">
        <v>232</v>
      </c>
      <c r="G579" s="98" t="s">
        <v>82</v>
      </c>
      <c r="H579" s="121">
        <v>6.7288658601305065E-7</v>
      </c>
      <c r="I579" s="98" t="s">
        <v>145</v>
      </c>
      <c r="J579" s="11"/>
    </row>
    <row r="580" spans="1:10" x14ac:dyDescent="0.25">
      <c r="A580" s="11"/>
      <c r="B580" s="98">
        <v>2024</v>
      </c>
      <c r="C580" s="98" t="s">
        <v>25</v>
      </c>
      <c r="D580" s="98" t="s">
        <v>28</v>
      </c>
      <c r="E580" s="98" t="s">
        <v>45</v>
      </c>
      <c r="F580" s="98" t="s">
        <v>232</v>
      </c>
      <c r="G580" s="98" t="s">
        <v>82</v>
      </c>
      <c r="H580" s="121">
        <v>6.7288658601305065E-7</v>
      </c>
      <c r="I580" s="98" t="s">
        <v>134</v>
      </c>
      <c r="J580" s="11"/>
    </row>
    <row r="581" spans="1:10" hidden="1" x14ac:dyDescent="0.25">
      <c r="A581" s="11"/>
      <c r="B581" s="98">
        <v>2024</v>
      </c>
      <c r="C581" s="98" t="s">
        <v>25</v>
      </c>
      <c r="D581" s="98" t="s">
        <v>28</v>
      </c>
      <c r="E581" s="98" t="s">
        <v>45</v>
      </c>
      <c r="F581" s="98" t="s">
        <v>13</v>
      </c>
      <c r="G581" s="98" t="s">
        <v>85</v>
      </c>
      <c r="H581" s="121">
        <v>0.11358706874299036</v>
      </c>
      <c r="I581" s="98" t="s">
        <v>146</v>
      </c>
      <c r="J581" s="11"/>
    </row>
    <row r="582" spans="1:10" hidden="1" x14ac:dyDescent="0.25">
      <c r="A582" s="11"/>
      <c r="B582" s="98">
        <v>2024</v>
      </c>
      <c r="C582" s="98" t="s">
        <v>25</v>
      </c>
      <c r="D582" s="98" t="s">
        <v>28</v>
      </c>
      <c r="E582" s="98" t="s">
        <v>45</v>
      </c>
      <c r="F582" s="98" t="s">
        <v>13</v>
      </c>
      <c r="G582" s="98" t="s">
        <v>85</v>
      </c>
      <c r="H582" s="121">
        <v>0.11358706874299036</v>
      </c>
      <c r="I582" s="98" t="s">
        <v>145</v>
      </c>
      <c r="J582" s="11"/>
    </row>
    <row r="583" spans="1:10" x14ac:dyDescent="0.25">
      <c r="A583" s="11"/>
      <c r="B583" s="98">
        <v>2024</v>
      </c>
      <c r="C583" s="98" t="s">
        <v>25</v>
      </c>
      <c r="D583" s="98" t="s">
        <v>28</v>
      </c>
      <c r="E583" s="98" t="s">
        <v>45</v>
      </c>
      <c r="F583" s="98" t="s">
        <v>13</v>
      </c>
      <c r="G583" s="98" t="s">
        <v>85</v>
      </c>
      <c r="H583" s="121">
        <v>0.11358706874299036</v>
      </c>
      <c r="I583" s="98" t="s">
        <v>134</v>
      </c>
      <c r="J583" s="11"/>
    </row>
    <row r="584" spans="1:10" hidden="1" x14ac:dyDescent="0.25">
      <c r="A584" s="11"/>
      <c r="B584" s="98">
        <v>2024</v>
      </c>
      <c r="C584" s="98" t="s">
        <v>25</v>
      </c>
      <c r="D584" s="98" t="s">
        <v>28</v>
      </c>
      <c r="E584" s="98" t="s">
        <v>45</v>
      </c>
      <c r="F584" s="98" t="s">
        <v>13</v>
      </c>
      <c r="G584" s="98" t="s">
        <v>86</v>
      </c>
      <c r="H584" s="121">
        <v>2.2429552867101691E-6</v>
      </c>
      <c r="I584" s="98" t="s">
        <v>146</v>
      </c>
      <c r="J584" s="11"/>
    </row>
    <row r="585" spans="1:10" hidden="1" x14ac:dyDescent="0.25">
      <c r="A585" s="11"/>
      <c r="B585" s="98">
        <v>2024</v>
      </c>
      <c r="C585" s="98" t="s">
        <v>25</v>
      </c>
      <c r="D585" s="98" t="s">
        <v>28</v>
      </c>
      <c r="E585" s="98" t="s">
        <v>45</v>
      </c>
      <c r="F585" s="98" t="s">
        <v>13</v>
      </c>
      <c r="G585" s="98" t="s">
        <v>86</v>
      </c>
      <c r="H585" s="121">
        <v>2.2429552867101691E-6</v>
      </c>
      <c r="I585" s="98" t="s">
        <v>145</v>
      </c>
      <c r="J585" s="11"/>
    </row>
    <row r="586" spans="1:10" x14ac:dyDescent="0.25">
      <c r="A586" s="11"/>
      <c r="B586" s="98">
        <v>2024</v>
      </c>
      <c r="C586" s="98" t="s">
        <v>25</v>
      </c>
      <c r="D586" s="98" t="s">
        <v>28</v>
      </c>
      <c r="E586" s="98" t="s">
        <v>45</v>
      </c>
      <c r="F586" s="98" t="s">
        <v>13</v>
      </c>
      <c r="G586" s="98" t="s">
        <v>86</v>
      </c>
      <c r="H586" s="121">
        <v>2.2429552867101691E-6</v>
      </c>
      <c r="I586" s="98" t="s">
        <v>134</v>
      </c>
      <c r="J586" s="11"/>
    </row>
    <row r="587" spans="1:10" hidden="1" x14ac:dyDescent="0.25">
      <c r="A587" s="11"/>
      <c r="B587" s="98">
        <v>2024</v>
      </c>
      <c r="C587" s="98" t="s">
        <v>25</v>
      </c>
      <c r="D587" s="98" t="s">
        <v>28</v>
      </c>
      <c r="E587" s="98" t="s">
        <v>45</v>
      </c>
      <c r="F587" s="98" t="s">
        <v>15</v>
      </c>
      <c r="G587" s="98" t="s">
        <v>87</v>
      </c>
      <c r="H587" s="121">
        <v>0.57618702668440602</v>
      </c>
      <c r="I587" s="98" t="s">
        <v>146</v>
      </c>
      <c r="J587" s="11"/>
    </row>
    <row r="588" spans="1:10" hidden="1" x14ac:dyDescent="0.25">
      <c r="A588" s="11"/>
      <c r="B588" s="98">
        <v>2024</v>
      </c>
      <c r="C588" s="98" t="s">
        <v>25</v>
      </c>
      <c r="D588" s="98" t="s">
        <v>28</v>
      </c>
      <c r="E588" s="98" t="s">
        <v>45</v>
      </c>
      <c r="F588" s="98" t="s">
        <v>15</v>
      </c>
      <c r="G588" s="98" t="s">
        <v>87</v>
      </c>
      <c r="H588" s="121">
        <v>0.57618702668440602</v>
      </c>
      <c r="I588" s="98" t="s">
        <v>145</v>
      </c>
      <c r="J588" s="11"/>
    </row>
    <row r="589" spans="1:10" x14ac:dyDescent="0.25">
      <c r="A589" s="11"/>
      <c r="B589" s="98">
        <v>2024</v>
      </c>
      <c r="C589" s="98" t="s">
        <v>25</v>
      </c>
      <c r="D589" s="98" t="s">
        <v>28</v>
      </c>
      <c r="E589" s="98" t="s">
        <v>45</v>
      </c>
      <c r="F589" s="98" t="s">
        <v>15</v>
      </c>
      <c r="G589" s="98" t="s">
        <v>87</v>
      </c>
      <c r="H589" s="121">
        <v>0.57618702668440602</v>
      </c>
      <c r="I589" s="98" t="s">
        <v>134</v>
      </c>
      <c r="J589" s="11"/>
    </row>
    <row r="590" spans="1:10" hidden="1" x14ac:dyDescent="0.25">
      <c r="A590" s="11"/>
      <c r="B590" s="98">
        <v>2024</v>
      </c>
      <c r="C590" s="98" t="s">
        <v>25</v>
      </c>
      <c r="D590" s="98" t="s">
        <v>28</v>
      </c>
      <c r="E590" s="98" t="s">
        <v>45</v>
      </c>
      <c r="F590" s="98" t="s">
        <v>16</v>
      </c>
      <c r="G590" s="98" t="s">
        <v>88</v>
      </c>
      <c r="H590" s="121">
        <v>3.9027421988756939E-4</v>
      </c>
      <c r="I590" s="98" t="s">
        <v>146</v>
      </c>
      <c r="J590" s="11"/>
    </row>
    <row r="591" spans="1:10" hidden="1" x14ac:dyDescent="0.25">
      <c r="A591" s="11"/>
      <c r="B591" s="98">
        <v>2024</v>
      </c>
      <c r="C591" s="98" t="s">
        <v>25</v>
      </c>
      <c r="D591" s="98" t="s">
        <v>28</v>
      </c>
      <c r="E591" s="98" t="s">
        <v>45</v>
      </c>
      <c r="F591" s="98" t="s">
        <v>16</v>
      </c>
      <c r="G591" s="98" t="s">
        <v>88</v>
      </c>
      <c r="H591" s="121">
        <v>3.9027421988756939E-4</v>
      </c>
      <c r="I591" s="98" t="s">
        <v>145</v>
      </c>
      <c r="J591" s="11"/>
    </row>
    <row r="592" spans="1:10" x14ac:dyDescent="0.25">
      <c r="A592" s="11"/>
      <c r="B592" s="98">
        <v>2024</v>
      </c>
      <c r="C592" s="98" t="s">
        <v>25</v>
      </c>
      <c r="D592" s="98" t="s">
        <v>28</v>
      </c>
      <c r="E592" s="98" t="s">
        <v>45</v>
      </c>
      <c r="F592" s="98" t="s">
        <v>16</v>
      </c>
      <c r="G592" s="98" t="s">
        <v>88</v>
      </c>
      <c r="H592" s="121">
        <v>3.9027421988756939E-4</v>
      </c>
      <c r="I592" s="98" t="s">
        <v>134</v>
      </c>
      <c r="J592" s="11"/>
    </row>
    <row r="593" spans="1:10" hidden="1" x14ac:dyDescent="0.25">
      <c r="A593" s="11"/>
      <c r="B593" s="98">
        <v>2024</v>
      </c>
      <c r="C593" s="98" t="s">
        <v>25</v>
      </c>
      <c r="D593" s="98" t="s">
        <v>28</v>
      </c>
      <c r="E593" s="98" t="s">
        <v>45</v>
      </c>
      <c r="F593" s="98" t="s">
        <v>16</v>
      </c>
      <c r="G593" s="98" t="s">
        <v>89</v>
      </c>
      <c r="H593" s="121">
        <v>9.4820934745672384E-3</v>
      </c>
      <c r="I593" s="98" t="s">
        <v>146</v>
      </c>
      <c r="J593" s="11"/>
    </row>
    <row r="594" spans="1:10" hidden="1" x14ac:dyDescent="0.25">
      <c r="A594" s="11"/>
      <c r="B594" s="98">
        <v>2024</v>
      </c>
      <c r="C594" s="98" t="s">
        <v>25</v>
      </c>
      <c r="D594" s="98" t="s">
        <v>28</v>
      </c>
      <c r="E594" s="98" t="s">
        <v>45</v>
      </c>
      <c r="F594" s="98" t="s">
        <v>16</v>
      </c>
      <c r="G594" s="98" t="s">
        <v>89</v>
      </c>
      <c r="H594" s="121">
        <v>9.4820934745672384E-3</v>
      </c>
      <c r="I594" s="98" t="s">
        <v>145</v>
      </c>
      <c r="J594" s="11"/>
    </row>
    <row r="595" spans="1:10" x14ac:dyDescent="0.25">
      <c r="A595" s="11"/>
      <c r="B595" s="98">
        <v>2024</v>
      </c>
      <c r="C595" s="98" t="s">
        <v>25</v>
      </c>
      <c r="D595" s="98" t="s">
        <v>28</v>
      </c>
      <c r="E595" s="98" t="s">
        <v>45</v>
      </c>
      <c r="F595" s="98" t="s">
        <v>16</v>
      </c>
      <c r="G595" s="98" t="s">
        <v>89</v>
      </c>
      <c r="H595" s="121">
        <v>9.4820934745672384E-3</v>
      </c>
      <c r="I595" s="98" t="s">
        <v>134</v>
      </c>
      <c r="J595" s="11"/>
    </row>
    <row r="596" spans="1:10" hidden="1" x14ac:dyDescent="0.25">
      <c r="A596" s="11"/>
      <c r="B596" s="98">
        <v>2024</v>
      </c>
      <c r="C596" s="98" t="s">
        <v>25</v>
      </c>
      <c r="D596" s="98" t="s">
        <v>28</v>
      </c>
      <c r="E596" s="98" t="s">
        <v>45</v>
      </c>
      <c r="F596" s="98" t="s">
        <v>16</v>
      </c>
      <c r="G596" s="98" t="s">
        <v>90</v>
      </c>
      <c r="H596" s="121">
        <v>8.1737776558291984E-3</v>
      </c>
      <c r="I596" s="98" t="s">
        <v>146</v>
      </c>
      <c r="J596" s="11"/>
    </row>
    <row r="597" spans="1:10" hidden="1" x14ac:dyDescent="0.25">
      <c r="A597" s="11"/>
      <c r="B597" s="98">
        <v>2024</v>
      </c>
      <c r="C597" s="98" t="s">
        <v>25</v>
      </c>
      <c r="D597" s="98" t="s">
        <v>28</v>
      </c>
      <c r="E597" s="98" t="s">
        <v>45</v>
      </c>
      <c r="F597" s="98" t="s">
        <v>16</v>
      </c>
      <c r="G597" s="98" t="s">
        <v>90</v>
      </c>
      <c r="H597" s="121">
        <v>8.1737776558291984E-3</v>
      </c>
      <c r="I597" s="98" t="s">
        <v>145</v>
      </c>
      <c r="J597" s="11"/>
    </row>
    <row r="598" spans="1:10" x14ac:dyDescent="0.25">
      <c r="A598" s="11"/>
      <c r="B598" s="98">
        <v>2024</v>
      </c>
      <c r="C598" s="98" t="s">
        <v>25</v>
      </c>
      <c r="D598" s="98" t="s">
        <v>28</v>
      </c>
      <c r="E598" s="98" t="s">
        <v>45</v>
      </c>
      <c r="F598" s="98" t="s">
        <v>16</v>
      </c>
      <c r="G598" s="98" t="s">
        <v>90</v>
      </c>
      <c r="H598" s="121">
        <v>8.1737776558291984E-3</v>
      </c>
      <c r="I598" s="98" t="s">
        <v>134</v>
      </c>
      <c r="J598" s="11"/>
    </row>
    <row r="599" spans="1:10" hidden="1" x14ac:dyDescent="0.25">
      <c r="A599" s="11"/>
      <c r="B599" s="98">
        <v>2024</v>
      </c>
      <c r="C599" s="98" t="s">
        <v>25</v>
      </c>
      <c r="D599" s="98" t="s">
        <v>28</v>
      </c>
      <c r="E599" s="98" t="s">
        <v>45</v>
      </c>
      <c r="F599" s="98" t="s">
        <v>16</v>
      </c>
      <c r="G599" s="98" t="s">
        <v>91</v>
      </c>
      <c r="H599" s="121">
        <v>0.13834473443252099</v>
      </c>
      <c r="I599" s="98" t="s">
        <v>146</v>
      </c>
      <c r="J599" s="11"/>
    </row>
    <row r="600" spans="1:10" hidden="1" x14ac:dyDescent="0.25">
      <c r="A600" s="11"/>
      <c r="B600" s="98">
        <v>2024</v>
      </c>
      <c r="C600" s="98" t="s">
        <v>25</v>
      </c>
      <c r="D600" s="98" t="s">
        <v>28</v>
      </c>
      <c r="E600" s="98" t="s">
        <v>45</v>
      </c>
      <c r="F600" s="98" t="s">
        <v>16</v>
      </c>
      <c r="G600" s="98" t="s">
        <v>91</v>
      </c>
      <c r="H600" s="121">
        <v>0.13834473443252099</v>
      </c>
      <c r="I600" s="98" t="s">
        <v>145</v>
      </c>
      <c r="J600" s="11"/>
    </row>
    <row r="601" spans="1:10" x14ac:dyDescent="0.25">
      <c r="A601" s="11"/>
      <c r="B601" s="98">
        <v>2024</v>
      </c>
      <c r="C601" s="98" t="s">
        <v>25</v>
      </c>
      <c r="D601" s="98" t="s">
        <v>28</v>
      </c>
      <c r="E601" s="98" t="s">
        <v>45</v>
      </c>
      <c r="F601" s="98" t="s">
        <v>16</v>
      </c>
      <c r="G601" s="98" t="s">
        <v>91</v>
      </c>
      <c r="H601" s="121">
        <v>0.13834473443252099</v>
      </c>
      <c r="I601" s="98" t="s">
        <v>134</v>
      </c>
      <c r="J601" s="11"/>
    </row>
    <row r="602" spans="1:10" hidden="1" x14ac:dyDescent="0.25">
      <c r="A602" s="11"/>
      <c r="B602" s="98">
        <v>2024</v>
      </c>
      <c r="C602" s="98" t="s">
        <v>25</v>
      </c>
      <c r="D602" s="98" t="s">
        <v>28</v>
      </c>
      <c r="E602" s="98" t="s">
        <v>45</v>
      </c>
      <c r="F602" s="98" t="s">
        <v>16</v>
      </c>
      <c r="G602" s="98" t="s">
        <v>92</v>
      </c>
      <c r="H602" s="121">
        <v>1.4260468221384051</v>
      </c>
      <c r="I602" s="98" t="s">
        <v>146</v>
      </c>
      <c r="J602" s="11"/>
    </row>
    <row r="603" spans="1:10" hidden="1" x14ac:dyDescent="0.25">
      <c r="A603" s="11"/>
      <c r="B603" s="98">
        <v>2024</v>
      </c>
      <c r="C603" s="98" t="s">
        <v>25</v>
      </c>
      <c r="D603" s="98" t="s">
        <v>28</v>
      </c>
      <c r="E603" s="98" t="s">
        <v>45</v>
      </c>
      <c r="F603" s="98" t="s">
        <v>16</v>
      </c>
      <c r="G603" s="98" t="s">
        <v>92</v>
      </c>
      <c r="H603" s="121">
        <v>1.4260468221384051</v>
      </c>
      <c r="I603" s="98" t="s">
        <v>145</v>
      </c>
      <c r="J603" s="11"/>
    </row>
    <row r="604" spans="1:10" x14ac:dyDescent="0.25">
      <c r="A604" s="11"/>
      <c r="B604" s="98">
        <v>2024</v>
      </c>
      <c r="C604" s="98" t="s">
        <v>25</v>
      </c>
      <c r="D604" s="98" t="s">
        <v>28</v>
      </c>
      <c r="E604" s="98" t="s">
        <v>45</v>
      </c>
      <c r="F604" s="98" t="s">
        <v>16</v>
      </c>
      <c r="G604" s="98" t="s">
        <v>92</v>
      </c>
      <c r="H604" s="121">
        <v>1.4260468221384051</v>
      </c>
      <c r="I604" s="98" t="s">
        <v>134</v>
      </c>
      <c r="J604" s="11"/>
    </row>
    <row r="605" spans="1:10" hidden="1" x14ac:dyDescent="0.25">
      <c r="A605" s="11"/>
      <c r="B605" s="98">
        <v>2024</v>
      </c>
      <c r="C605" s="98" t="s">
        <v>25</v>
      </c>
      <c r="D605" s="98" t="s">
        <v>28</v>
      </c>
      <c r="E605" s="98" t="s">
        <v>45</v>
      </c>
      <c r="F605" s="98" t="s">
        <v>24</v>
      </c>
      <c r="G605" s="98" t="s">
        <v>112</v>
      </c>
      <c r="H605" s="121">
        <v>0.55170449684337852</v>
      </c>
      <c r="I605" s="98" t="s">
        <v>146</v>
      </c>
      <c r="J605" s="11"/>
    </row>
    <row r="606" spans="1:10" hidden="1" x14ac:dyDescent="0.25">
      <c r="A606" s="11"/>
      <c r="B606" s="98">
        <v>2024</v>
      </c>
      <c r="C606" s="98" t="s">
        <v>25</v>
      </c>
      <c r="D606" s="98" t="s">
        <v>28</v>
      </c>
      <c r="E606" s="98" t="s">
        <v>45</v>
      </c>
      <c r="F606" s="98" t="s">
        <v>24</v>
      </c>
      <c r="G606" s="98" t="s">
        <v>112</v>
      </c>
      <c r="H606" s="121">
        <v>0.55170449684337852</v>
      </c>
      <c r="I606" s="98" t="s">
        <v>145</v>
      </c>
      <c r="J606" s="11"/>
    </row>
    <row r="607" spans="1:10" x14ac:dyDescent="0.25">
      <c r="A607" s="11"/>
      <c r="B607" s="98">
        <v>2024</v>
      </c>
      <c r="C607" s="98" t="s">
        <v>25</v>
      </c>
      <c r="D607" s="98" t="s">
        <v>28</v>
      </c>
      <c r="E607" s="98" t="s">
        <v>45</v>
      </c>
      <c r="F607" s="98" t="s">
        <v>24</v>
      </c>
      <c r="G607" s="98" t="s">
        <v>112</v>
      </c>
      <c r="H607" s="121">
        <v>0.55170449684337852</v>
      </c>
      <c r="I607" s="98" t="s">
        <v>134</v>
      </c>
      <c r="J607" s="11"/>
    </row>
    <row r="608" spans="1:10" hidden="1" x14ac:dyDescent="0.25">
      <c r="A608" s="11"/>
      <c r="B608" s="98">
        <v>2024</v>
      </c>
      <c r="C608" s="98" t="s">
        <v>25</v>
      </c>
      <c r="D608" s="98" t="s">
        <v>28</v>
      </c>
      <c r="E608" s="98" t="s">
        <v>46</v>
      </c>
      <c r="F608" s="98" t="s">
        <v>11</v>
      </c>
      <c r="G608" s="98" t="s">
        <v>93</v>
      </c>
      <c r="H608" s="121">
        <v>5.3022565795713711E-2</v>
      </c>
      <c r="I608" s="98" t="s">
        <v>146</v>
      </c>
      <c r="J608" s="11"/>
    </row>
    <row r="609" spans="1:10" hidden="1" x14ac:dyDescent="0.25">
      <c r="A609" s="11"/>
      <c r="B609" s="98">
        <v>2024</v>
      </c>
      <c r="C609" s="98" t="s">
        <v>25</v>
      </c>
      <c r="D609" s="98" t="s">
        <v>28</v>
      </c>
      <c r="E609" s="98" t="s">
        <v>46</v>
      </c>
      <c r="F609" s="98" t="s">
        <v>11</v>
      </c>
      <c r="G609" s="98" t="s">
        <v>93</v>
      </c>
      <c r="H609" s="121">
        <v>5.3022565795713711E-2</v>
      </c>
      <c r="I609" s="98" t="s">
        <v>145</v>
      </c>
      <c r="J609" s="11"/>
    </row>
    <row r="610" spans="1:10" x14ac:dyDescent="0.25">
      <c r="A610" s="11"/>
      <c r="B610" s="98">
        <v>2024</v>
      </c>
      <c r="C610" s="98" t="s">
        <v>25</v>
      </c>
      <c r="D610" s="98" t="s">
        <v>28</v>
      </c>
      <c r="E610" s="98" t="s">
        <v>46</v>
      </c>
      <c r="F610" s="98" t="s">
        <v>11</v>
      </c>
      <c r="G610" s="98" t="s">
        <v>93</v>
      </c>
      <c r="H610" s="121">
        <v>5.3022565795713711E-2</v>
      </c>
      <c r="I610" s="98" t="s">
        <v>134</v>
      </c>
      <c r="J610" s="11"/>
    </row>
    <row r="611" spans="1:10" hidden="1" x14ac:dyDescent="0.25">
      <c r="A611" s="11"/>
      <c r="B611" s="98">
        <v>2024</v>
      </c>
      <c r="C611" s="98" t="s">
        <v>25</v>
      </c>
      <c r="D611" s="98" t="s">
        <v>28</v>
      </c>
      <c r="E611" s="98" t="s">
        <v>46</v>
      </c>
      <c r="F611" s="98" t="s">
        <v>233</v>
      </c>
      <c r="G611" s="98" t="s">
        <v>94</v>
      </c>
      <c r="H611" s="121">
        <v>7.3926909067852487E-2</v>
      </c>
      <c r="I611" s="98" t="s">
        <v>146</v>
      </c>
      <c r="J611" s="11"/>
    </row>
    <row r="612" spans="1:10" hidden="1" x14ac:dyDescent="0.25">
      <c r="A612" s="11"/>
      <c r="B612" s="98">
        <v>2024</v>
      </c>
      <c r="C612" s="98" t="s">
        <v>25</v>
      </c>
      <c r="D612" s="98" t="s">
        <v>28</v>
      </c>
      <c r="E612" s="98" t="s">
        <v>46</v>
      </c>
      <c r="F612" s="98" t="s">
        <v>233</v>
      </c>
      <c r="G612" s="98" t="s">
        <v>94</v>
      </c>
      <c r="H612" s="121">
        <v>3.6963454533926243E-2</v>
      </c>
      <c r="I612" s="98" t="s">
        <v>145</v>
      </c>
      <c r="J612" s="11"/>
    </row>
    <row r="613" spans="1:10" x14ac:dyDescent="0.25">
      <c r="A613" s="11"/>
      <c r="B613" s="98">
        <v>2024</v>
      </c>
      <c r="C613" s="98" t="s">
        <v>25</v>
      </c>
      <c r="D613" s="98" t="s">
        <v>28</v>
      </c>
      <c r="E613" s="98" t="s">
        <v>46</v>
      </c>
      <c r="F613" s="98" t="s">
        <v>233</v>
      </c>
      <c r="G613" s="98" t="s">
        <v>94</v>
      </c>
      <c r="H613" s="121">
        <v>3.6963454533926243E-2</v>
      </c>
      <c r="I613" s="98" t="s">
        <v>134</v>
      </c>
      <c r="J613" s="11"/>
    </row>
    <row r="614" spans="1:10" hidden="1" x14ac:dyDescent="0.25">
      <c r="A614" s="11"/>
      <c r="B614" s="98">
        <v>2024</v>
      </c>
      <c r="C614" s="98" t="s">
        <v>25</v>
      </c>
      <c r="D614" s="98" t="s">
        <v>28</v>
      </c>
      <c r="E614" s="98" t="s">
        <v>46</v>
      </c>
      <c r="F614" s="98" t="s">
        <v>17</v>
      </c>
      <c r="G614" s="98" t="s">
        <v>95</v>
      </c>
      <c r="H614" s="121">
        <v>1.9072228609991784</v>
      </c>
      <c r="I614" s="98" t="s">
        <v>146</v>
      </c>
      <c r="J614" s="11"/>
    </row>
    <row r="615" spans="1:10" hidden="1" x14ac:dyDescent="0.25">
      <c r="A615" s="11"/>
      <c r="B615" s="98">
        <v>2024</v>
      </c>
      <c r="C615" s="98" t="s">
        <v>25</v>
      </c>
      <c r="D615" s="98" t="s">
        <v>28</v>
      </c>
      <c r="E615" s="98" t="s">
        <v>46</v>
      </c>
      <c r="F615" s="98" t="s">
        <v>17</v>
      </c>
      <c r="G615" s="98" t="s">
        <v>95</v>
      </c>
      <c r="H615" s="121">
        <v>1.9072228609991784</v>
      </c>
      <c r="I615" s="98" t="s">
        <v>145</v>
      </c>
      <c r="J615" s="11"/>
    </row>
    <row r="616" spans="1:10" x14ac:dyDescent="0.25">
      <c r="A616" s="11"/>
      <c r="B616" s="98">
        <v>2024</v>
      </c>
      <c r="C616" s="98" t="s">
        <v>25</v>
      </c>
      <c r="D616" s="98" t="s">
        <v>28</v>
      </c>
      <c r="E616" s="98" t="s">
        <v>46</v>
      </c>
      <c r="F616" s="98" t="s">
        <v>17</v>
      </c>
      <c r="G616" s="98" t="s">
        <v>95</v>
      </c>
      <c r="H616" s="121">
        <v>1.9072228609991784</v>
      </c>
      <c r="I616" s="98" t="s">
        <v>134</v>
      </c>
      <c r="J616" s="11"/>
    </row>
    <row r="617" spans="1:10" hidden="1" x14ac:dyDescent="0.25">
      <c r="A617" s="11"/>
      <c r="B617" s="98">
        <v>2024</v>
      </c>
      <c r="C617" s="98" t="s">
        <v>25</v>
      </c>
      <c r="D617" s="98" t="s">
        <v>28</v>
      </c>
      <c r="E617" s="98" t="s">
        <v>46</v>
      </c>
      <c r="F617" s="98" t="s">
        <v>17</v>
      </c>
      <c r="G617" s="98" t="s">
        <v>96</v>
      </c>
      <c r="H617" s="121">
        <v>3.7091003924563827E-4</v>
      </c>
      <c r="I617" s="98" t="s">
        <v>146</v>
      </c>
      <c r="J617" s="11"/>
    </row>
    <row r="618" spans="1:10" hidden="1" x14ac:dyDescent="0.25">
      <c r="A618" s="11"/>
      <c r="B618" s="98">
        <v>2024</v>
      </c>
      <c r="C618" s="98" t="s">
        <v>25</v>
      </c>
      <c r="D618" s="98" t="s">
        <v>28</v>
      </c>
      <c r="E618" s="98" t="s">
        <v>46</v>
      </c>
      <c r="F618" s="98" t="s">
        <v>17</v>
      </c>
      <c r="G618" s="98" t="s">
        <v>96</v>
      </c>
      <c r="H618" s="121">
        <v>3.7091003924563827E-4</v>
      </c>
      <c r="I618" s="98" t="s">
        <v>145</v>
      </c>
      <c r="J618" s="11"/>
    </row>
    <row r="619" spans="1:10" x14ac:dyDescent="0.25">
      <c r="A619" s="11"/>
      <c r="B619" s="98">
        <v>2024</v>
      </c>
      <c r="C619" s="98" t="s">
        <v>25</v>
      </c>
      <c r="D619" s="98" t="s">
        <v>28</v>
      </c>
      <c r="E619" s="98" t="s">
        <v>46</v>
      </c>
      <c r="F619" s="98" t="s">
        <v>17</v>
      </c>
      <c r="G619" s="98" t="s">
        <v>96</v>
      </c>
      <c r="H619" s="121">
        <v>3.7091003924563827E-4</v>
      </c>
      <c r="I619" s="98" t="s">
        <v>134</v>
      </c>
      <c r="J619" s="11"/>
    </row>
    <row r="620" spans="1:10" hidden="1" x14ac:dyDescent="0.25">
      <c r="A620" s="11"/>
      <c r="B620" s="98">
        <v>2024</v>
      </c>
      <c r="C620" s="98" t="s">
        <v>25</v>
      </c>
      <c r="D620" s="98" t="s">
        <v>28</v>
      </c>
      <c r="E620" s="98" t="s">
        <v>46</v>
      </c>
      <c r="F620" s="98" t="s">
        <v>17</v>
      </c>
      <c r="G620" s="98" t="s">
        <v>97</v>
      </c>
      <c r="H620" s="121">
        <v>0.15544764231956715</v>
      </c>
      <c r="I620" s="98" t="s">
        <v>146</v>
      </c>
      <c r="J620" s="11"/>
    </row>
    <row r="621" spans="1:10" hidden="1" x14ac:dyDescent="0.25">
      <c r="A621" s="11"/>
      <c r="B621" s="98">
        <v>2024</v>
      </c>
      <c r="C621" s="98" t="s">
        <v>25</v>
      </c>
      <c r="D621" s="98" t="s">
        <v>28</v>
      </c>
      <c r="E621" s="98" t="s">
        <v>46</v>
      </c>
      <c r="F621" s="98" t="s">
        <v>17</v>
      </c>
      <c r="G621" s="98" t="s">
        <v>97</v>
      </c>
      <c r="H621" s="121">
        <v>0.15543209116291262</v>
      </c>
      <c r="I621" s="98" t="s">
        <v>145</v>
      </c>
      <c r="J621" s="11"/>
    </row>
    <row r="622" spans="1:10" x14ac:dyDescent="0.25">
      <c r="A622" s="11"/>
      <c r="B622" s="98">
        <v>2024</v>
      </c>
      <c r="C622" s="98" t="s">
        <v>25</v>
      </c>
      <c r="D622" s="98" t="s">
        <v>28</v>
      </c>
      <c r="E622" s="98" t="s">
        <v>46</v>
      </c>
      <c r="F622" s="98" t="s">
        <v>17</v>
      </c>
      <c r="G622" s="98" t="s">
        <v>97</v>
      </c>
      <c r="H622" s="121">
        <v>0.15543209116291262</v>
      </c>
      <c r="I622" s="98" t="s">
        <v>134</v>
      </c>
      <c r="J622" s="11"/>
    </row>
    <row r="623" spans="1:10" hidden="1" x14ac:dyDescent="0.25">
      <c r="A623" s="11"/>
      <c r="B623" s="98">
        <v>2024</v>
      </c>
      <c r="C623" s="98" t="s">
        <v>25</v>
      </c>
      <c r="D623" s="98" t="s">
        <v>28</v>
      </c>
      <c r="E623" s="98" t="s">
        <v>46</v>
      </c>
      <c r="F623" s="98" t="s">
        <v>18</v>
      </c>
      <c r="G623" s="98" t="s">
        <v>101</v>
      </c>
      <c r="H623" s="121">
        <v>5.2390052404861442E-2</v>
      </c>
      <c r="I623" s="98" t="s">
        <v>146</v>
      </c>
      <c r="J623" s="11"/>
    </row>
    <row r="624" spans="1:10" hidden="1" x14ac:dyDescent="0.25">
      <c r="A624" s="11"/>
      <c r="B624" s="98">
        <v>2024</v>
      </c>
      <c r="C624" s="98" t="s">
        <v>25</v>
      </c>
      <c r="D624" s="98" t="s">
        <v>28</v>
      </c>
      <c r="E624" s="98" t="s">
        <v>46</v>
      </c>
      <c r="F624" s="98" t="s">
        <v>18</v>
      </c>
      <c r="G624" s="98" t="s">
        <v>101</v>
      </c>
      <c r="H624" s="121">
        <v>2.6195026202430721E-2</v>
      </c>
      <c r="I624" s="98" t="s">
        <v>145</v>
      </c>
      <c r="J624" s="11"/>
    </row>
    <row r="625" spans="1:10" x14ac:dyDescent="0.25">
      <c r="A625" s="11"/>
      <c r="B625" s="98">
        <v>2024</v>
      </c>
      <c r="C625" s="98" t="s">
        <v>25</v>
      </c>
      <c r="D625" s="98" t="s">
        <v>28</v>
      </c>
      <c r="E625" s="98" t="s">
        <v>46</v>
      </c>
      <c r="F625" s="98" t="s">
        <v>18</v>
      </c>
      <c r="G625" s="98" t="s">
        <v>101</v>
      </c>
      <c r="H625" s="121">
        <v>2.6195026202430721E-2</v>
      </c>
      <c r="I625" s="98" t="s">
        <v>134</v>
      </c>
      <c r="J625" s="11"/>
    </row>
    <row r="626" spans="1:10" hidden="1" x14ac:dyDescent="0.25">
      <c r="A626" s="11"/>
      <c r="B626" s="98">
        <v>2024</v>
      </c>
      <c r="C626" s="98" t="s">
        <v>25</v>
      </c>
      <c r="D626" s="98" t="s">
        <v>28</v>
      </c>
      <c r="E626" s="98" t="s">
        <v>46</v>
      </c>
      <c r="F626" s="98" t="s">
        <v>18</v>
      </c>
      <c r="G626" s="98" t="s">
        <v>102</v>
      </c>
      <c r="H626" s="121">
        <v>1.0729176613978092E-2</v>
      </c>
      <c r="I626" s="98" t="s">
        <v>146</v>
      </c>
      <c r="J626" s="11"/>
    </row>
    <row r="627" spans="1:10" hidden="1" x14ac:dyDescent="0.25">
      <c r="A627" s="11"/>
      <c r="B627" s="98">
        <v>2024</v>
      </c>
      <c r="C627" s="98" t="s">
        <v>25</v>
      </c>
      <c r="D627" s="98" t="s">
        <v>28</v>
      </c>
      <c r="E627" s="98" t="s">
        <v>46</v>
      </c>
      <c r="F627" s="98" t="s">
        <v>18</v>
      </c>
      <c r="G627" s="98" t="s">
        <v>102</v>
      </c>
      <c r="H627" s="121">
        <v>5.3645883069890462E-3</v>
      </c>
      <c r="I627" s="98" t="s">
        <v>145</v>
      </c>
      <c r="J627" s="11"/>
    </row>
    <row r="628" spans="1:10" x14ac:dyDescent="0.25">
      <c r="A628" s="11"/>
      <c r="B628" s="98">
        <v>2024</v>
      </c>
      <c r="C628" s="98" t="s">
        <v>25</v>
      </c>
      <c r="D628" s="98" t="s">
        <v>28</v>
      </c>
      <c r="E628" s="98" t="s">
        <v>46</v>
      </c>
      <c r="F628" s="98" t="s">
        <v>18</v>
      </c>
      <c r="G628" s="98" t="s">
        <v>102</v>
      </c>
      <c r="H628" s="121">
        <v>5.3645883069890462E-3</v>
      </c>
      <c r="I628" s="98" t="s">
        <v>134</v>
      </c>
      <c r="J628" s="11"/>
    </row>
    <row r="629" spans="1:10" hidden="1" x14ac:dyDescent="0.25">
      <c r="A629" s="11"/>
      <c r="B629" s="98">
        <v>2024</v>
      </c>
      <c r="C629" s="98" t="s">
        <v>25</v>
      </c>
      <c r="D629" s="98" t="s">
        <v>28</v>
      </c>
      <c r="E629" s="98" t="s">
        <v>46</v>
      </c>
      <c r="F629" s="98" t="s">
        <v>18</v>
      </c>
      <c r="G629" s="98" t="s">
        <v>103</v>
      </c>
      <c r="H629" s="121">
        <v>5.6950130033095667E-3</v>
      </c>
      <c r="I629" s="98" t="s">
        <v>146</v>
      </c>
      <c r="J629" s="11"/>
    </row>
    <row r="630" spans="1:10" hidden="1" x14ac:dyDescent="0.25">
      <c r="A630" s="11"/>
      <c r="B630" s="98">
        <v>2024</v>
      </c>
      <c r="C630" s="98" t="s">
        <v>25</v>
      </c>
      <c r="D630" s="98" t="s">
        <v>28</v>
      </c>
      <c r="E630" s="98" t="s">
        <v>46</v>
      </c>
      <c r="F630" s="98" t="s">
        <v>18</v>
      </c>
      <c r="G630" s="98" t="s">
        <v>103</v>
      </c>
      <c r="H630" s="121">
        <v>3.43725421170711E-3</v>
      </c>
      <c r="I630" s="98" t="s">
        <v>145</v>
      </c>
      <c r="J630" s="11"/>
    </row>
    <row r="631" spans="1:10" x14ac:dyDescent="0.25">
      <c r="A631" s="11"/>
      <c r="B631" s="98">
        <v>2024</v>
      </c>
      <c r="C631" s="98" t="s">
        <v>25</v>
      </c>
      <c r="D631" s="98" t="s">
        <v>28</v>
      </c>
      <c r="E631" s="98" t="s">
        <v>46</v>
      </c>
      <c r="F631" s="98" t="s">
        <v>18</v>
      </c>
      <c r="G631" s="98" t="s">
        <v>103</v>
      </c>
      <c r="H631" s="121">
        <v>3.43725421170711E-3</v>
      </c>
      <c r="I631" s="98" t="s">
        <v>134</v>
      </c>
      <c r="J631" s="11"/>
    </row>
    <row r="632" spans="1:10" hidden="1" x14ac:dyDescent="0.25">
      <c r="A632" s="11"/>
      <c r="B632" s="98">
        <v>2024</v>
      </c>
      <c r="C632" s="98" t="s">
        <v>25</v>
      </c>
      <c r="D632" s="98" t="s">
        <v>28</v>
      </c>
      <c r="E632" s="98" t="s">
        <v>46</v>
      </c>
      <c r="F632" s="98" t="s">
        <v>18</v>
      </c>
      <c r="G632" s="98" t="s">
        <v>104</v>
      </c>
      <c r="H632" s="121">
        <v>5.8828978911596545E-3</v>
      </c>
      <c r="I632" s="98" t="s">
        <v>146</v>
      </c>
      <c r="J632" s="11"/>
    </row>
    <row r="633" spans="1:10" hidden="1" x14ac:dyDescent="0.25">
      <c r="A633" s="11"/>
      <c r="B633" s="98">
        <v>2024</v>
      </c>
      <c r="C633" s="98" t="s">
        <v>25</v>
      </c>
      <c r="D633" s="98" t="s">
        <v>28</v>
      </c>
      <c r="E633" s="98" t="s">
        <v>46</v>
      </c>
      <c r="F633" s="98" t="s">
        <v>18</v>
      </c>
      <c r="G633" s="98" t="s">
        <v>104</v>
      </c>
      <c r="H633" s="121">
        <v>2.9414489455798273E-3</v>
      </c>
      <c r="I633" s="98" t="s">
        <v>145</v>
      </c>
      <c r="J633" s="11"/>
    </row>
    <row r="634" spans="1:10" x14ac:dyDescent="0.25">
      <c r="A634" s="11"/>
      <c r="B634" s="98">
        <v>2024</v>
      </c>
      <c r="C634" s="98" t="s">
        <v>25</v>
      </c>
      <c r="D634" s="98" t="s">
        <v>28</v>
      </c>
      <c r="E634" s="98" t="s">
        <v>46</v>
      </c>
      <c r="F634" s="98" t="s">
        <v>18</v>
      </c>
      <c r="G634" s="98" t="s">
        <v>104</v>
      </c>
      <c r="H634" s="121">
        <v>2.9414489455798273E-3</v>
      </c>
      <c r="I634" s="98" t="s">
        <v>134</v>
      </c>
      <c r="J634" s="11"/>
    </row>
    <row r="635" spans="1:10" hidden="1" x14ac:dyDescent="0.25">
      <c r="A635" s="11"/>
      <c r="B635" s="98">
        <v>2024</v>
      </c>
      <c r="C635" s="98" t="s">
        <v>25</v>
      </c>
      <c r="D635" s="98" t="s">
        <v>28</v>
      </c>
      <c r="E635" s="98" t="s">
        <v>46</v>
      </c>
      <c r="F635" s="98" t="s">
        <v>18</v>
      </c>
      <c r="G635" s="98" t="s">
        <v>111</v>
      </c>
      <c r="H635" s="121">
        <v>4.0926457464838216E-4</v>
      </c>
      <c r="I635" s="98" t="s">
        <v>146</v>
      </c>
      <c r="J635" s="11"/>
    </row>
    <row r="636" spans="1:10" hidden="1" x14ac:dyDescent="0.25">
      <c r="A636" s="11"/>
      <c r="B636" s="98">
        <v>2024</v>
      </c>
      <c r="C636" s="98" t="s">
        <v>25</v>
      </c>
      <c r="D636" s="98" t="s">
        <v>28</v>
      </c>
      <c r="E636" s="98" t="s">
        <v>46</v>
      </c>
      <c r="F636" s="98" t="s">
        <v>18</v>
      </c>
      <c r="G636" s="98" t="s">
        <v>111</v>
      </c>
      <c r="H636" s="121">
        <v>2.0463228732419108E-4</v>
      </c>
      <c r="I636" s="98" t="s">
        <v>145</v>
      </c>
      <c r="J636" s="11"/>
    </row>
    <row r="637" spans="1:10" x14ac:dyDescent="0.25">
      <c r="A637" s="11"/>
      <c r="B637" s="98">
        <v>2024</v>
      </c>
      <c r="C637" s="98" t="s">
        <v>25</v>
      </c>
      <c r="D637" s="98" t="s">
        <v>28</v>
      </c>
      <c r="E637" s="98" t="s">
        <v>46</v>
      </c>
      <c r="F637" s="98" t="s">
        <v>18</v>
      </c>
      <c r="G637" s="98" t="s">
        <v>111</v>
      </c>
      <c r="H637" s="121">
        <v>2.0463228732419108E-4</v>
      </c>
      <c r="I637" s="98" t="s">
        <v>134</v>
      </c>
      <c r="J637" s="11"/>
    </row>
    <row r="638" spans="1:10" hidden="1" x14ac:dyDescent="0.25">
      <c r="A638" s="11"/>
      <c r="B638" s="98">
        <v>2024</v>
      </c>
      <c r="C638" s="98" t="s">
        <v>25</v>
      </c>
      <c r="D638" s="98" t="s">
        <v>28</v>
      </c>
      <c r="E638" s="98" t="s">
        <v>46</v>
      </c>
      <c r="F638" s="98" t="s">
        <v>19</v>
      </c>
      <c r="G638" s="98" t="s">
        <v>106</v>
      </c>
      <c r="H638" s="121">
        <v>9.1547790095776238E-2</v>
      </c>
      <c r="I638" s="98" t="s">
        <v>146</v>
      </c>
      <c r="J638" s="11"/>
    </row>
    <row r="639" spans="1:10" hidden="1" x14ac:dyDescent="0.25">
      <c r="A639" s="11"/>
      <c r="B639" s="98">
        <v>2024</v>
      </c>
      <c r="C639" s="98" t="s">
        <v>25</v>
      </c>
      <c r="D639" s="98" t="s">
        <v>28</v>
      </c>
      <c r="E639" s="98" t="s">
        <v>46</v>
      </c>
      <c r="F639" s="98" t="s">
        <v>19</v>
      </c>
      <c r="G639" s="98" t="s">
        <v>106</v>
      </c>
      <c r="H639" s="121">
        <v>9.1547790095776238E-2</v>
      </c>
      <c r="I639" s="98" t="s">
        <v>145</v>
      </c>
      <c r="J639" s="11"/>
    </row>
    <row r="640" spans="1:10" x14ac:dyDescent="0.25">
      <c r="A640" s="11"/>
      <c r="B640" s="98">
        <v>2024</v>
      </c>
      <c r="C640" s="98" t="s">
        <v>25</v>
      </c>
      <c r="D640" s="98" t="s">
        <v>28</v>
      </c>
      <c r="E640" s="98" t="s">
        <v>46</v>
      </c>
      <c r="F640" s="98" t="s">
        <v>19</v>
      </c>
      <c r="G640" s="98" t="s">
        <v>106</v>
      </c>
      <c r="H640" s="121">
        <v>9.1547790095776238E-2</v>
      </c>
      <c r="I640" s="98" t="s">
        <v>134</v>
      </c>
      <c r="J640" s="11"/>
    </row>
    <row r="641" spans="1:10" hidden="1" x14ac:dyDescent="0.25">
      <c r="A641" s="11"/>
      <c r="B641" s="98">
        <v>2024</v>
      </c>
      <c r="C641" s="98" t="s">
        <v>25</v>
      </c>
      <c r="D641" s="98" t="s">
        <v>28</v>
      </c>
      <c r="E641" s="98" t="s">
        <v>46</v>
      </c>
      <c r="F641" s="98" t="s">
        <v>19</v>
      </c>
      <c r="G641" s="98" t="s">
        <v>107</v>
      </c>
      <c r="H641" s="121">
        <v>1.9278768904613202</v>
      </c>
      <c r="I641" s="98" t="s">
        <v>146</v>
      </c>
      <c r="J641" s="11"/>
    </row>
    <row r="642" spans="1:10" hidden="1" x14ac:dyDescent="0.25">
      <c r="A642" s="11"/>
      <c r="B642" s="98">
        <v>2024</v>
      </c>
      <c r="C642" s="98" t="s">
        <v>25</v>
      </c>
      <c r="D642" s="98" t="s">
        <v>28</v>
      </c>
      <c r="E642" s="98" t="s">
        <v>46</v>
      </c>
      <c r="F642" s="98" t="s">
        <v>19</v>
      </c>
      <c r="G642" s="98" t="s">
        <v>107</v>
      </c>
      <c r="H642" s="121">
        <v>1.9278768904613202</v>
      </c>
      <c r="I642" s="98" t="s">
        <v>145</v>
      </c>
      <c r="J642" s="11"/>
    </row>
    <row r="643" spans="1:10" x14ac:dyDescent="0.25">
      <c r="A643" s="11"/>
      <c r="B643" s="98">
        <v>2024</v>
      </c>
      <c r="C643" s="98" t="s">
        <v>25</v>
      </c>
      <c r="D643" s="98" t="s">
        <v>28</v>
      </c>
      <c r="E643" s="98" t="s">
        <v>46</v>
      </c>
      <c r="F643" s="98" t="s">
        <v>19</v>
      </c>
      <c r="G643" s="98" t="s">
        <v>107</v>
      </c>
      <c r="H643" s="121">
        <v>1.9278768904613202</v>
      </c>
      <c r="I643" s="98" t="s">
        <v>134</v>
      </c>
      <c r="J643" s="11"/>
    </row>
    <row r="644" spans="1:10" hidden="1" x14ac:dyDescent="0.25">
      <c r="A644" s="11"/>
      <c r="B644" s="98">
        <v>2024</v>
      </c>
      <c r="C644" s="98" t="s">
        <v>25</v>
      </c>
      <c r="D644" s="98" t="s">
        <v>28</v>
      </c>
      <c r="E644" s="98" t="s">
        <v>46</v>
      </c>
      <c r="F644" s="98" t="s">
        <v>19</v>
      </c>
      <c r="G644" s="98" t="s">
        <v>108</v>
      </c>
      <c r="H644" s="121">
        <v>5.7507728717371809E-2</v>
      </c>
      <c r="I644" s="98" t="s">
        <v>146</v>
      </c>
      <c r="J644" s="11"/>
    </row>
    <row r="645" spans="1:10" hidden="1" x14ac:dyDescent="0.25">
      <c r="A645" s="11"/>
      <c r="B645" s="98">
        <v>2024</v>
      </c>
      <c r="C645" s="98" t="s">
        <v>25</v>
      </c>
      <c r="D645" s="98" t="s">
        <v>28</v>
      </c>
      <c r="E645" s="98" t="s">
        <v>46</v>
      </c>
      <c r="F645" s="98" t="s">
        <v>19</v>
      </c>
      <c r="G645" s="98" t="s">
        <v>108</v>
      </c>
      <c r="H645" s="121">
        <v>5.7507728717371809E-2</v>
      </c>
      <c r="I645" s="98" t="s">
        <v>145</v>
      </c>
      <c r="J645" s="11"/>
    </row>
    <row r="646" spans="1:10" x14ac:dyDescent="0.25">
      <c r="A646" s="11"/>
      <c r="B646" s="98">
        <v>2024</v>
      </c>
      <c r="C646" s="98" t="s">
        <v>25</v>
      </c>
      <c r="D646" s="98" t="s">
        <v>28</v>
      </c>
      <c r="E646" s="98" t="s">
        <v>46</v>
      </c>
      <c r="F646" s="98" t="s">
        <v>19</v>
      </c>
      <c r="G646" s="98" t="s">
        <v>108</v>
      </c>
      <c r="H646" s="121">
        <v>5.7507728717371809E-2</v>
      </c>
      <c r="I646" s="98" t="s">
        <v>134</v>
      </c>
      <c r="J646" s="11"/>
    </row>
    <row r="647" spans="1:10" hidden="1" x14ac:dyDescent="0.25">
      <c r="A647" s="11"/>
      <c r="B647" s="98">
        <v>2024</v>
      </c>
      <c r="C647" s="98" t="s">
        <v>25</v>
      </c>
      <c r="D647" s="98" t="s">
        <v>28</v>
      </c>
      <c r="E647" s="98" t="s">
        <v>46</v>
      </c>
      <c r="F647" s="98" t="s">
        <v>19</v>
      </c>
      <c r="G647" s="98" t="s">
        <v>109</v>
      </c>
      <c r="H647" s="121">
        <v>5.6825272188802132E-3</v>
      </c>
      <c r="I647" s="98" t="s">
        <v>146</v>
      </c>
      <c r="J647" s="11"/>
    </row>
    <row r="648" spans="1:10" hidden="1" x14ac:dyDescent="0.25">
      <c r="A648" s="11"/>
      <c r="B648" s="98">
        <v>2024</v>
      </c>
      <c r="C648" s="98" t="s">
        <v>25</v>
      </c>
      <c r="D648" s="98" t="s">
        <v>28</v>
      </c>
      <c r="E648" s="98" t="s">
        <v>46</v>
      </c>
      <c r="F648" s="98" t="s">
        <v>19</v>
      </c>
      <c r="G648" s="98" t="s">
        <v>109</v>
      </c>
      <c r="H648" s="121">
        <v>5.6825272188802132E-3</v>
      </c>
      <c r="I648" s="98" t="s">
        <v>145</v>
      </c>
      <c r="J648" s="11"/>
    </row>
    <row r="649" spans="1:10" x14ac:dyDescent="0.25">
      <c r="A649" s="11"/>
      <c r="B649" s="98">
        <v>2024</v>
      </c>
      <c r="C649" s="98" t="s">
        <v>25</v>
      </c>
      <c r="D649" s="98" t="s">
        <v>28</v>
      </c>
      <c r="E649" s="98" t="s">
        <v>46</v>
      </c>
      <c r="F649" s="98" t="s">
        <v>19</v>
      </c>
      <c r="G649" s="98" t="s">
        <v>109</v>
      </c>
      <c r="H649" s="121">
        <v>5.6825272188802132E-3</v>
      </c>
      <c r="I649" s="98" t="s">
        <v>134</v>
      </c>
      <c r="J649" s="11"/>
    </row>
    <row r="650" spans="1:10" hidden="1" x14ac:dyDescent="0.25">
      <c r="A650" s="11"/>
      <c r="B650" s="98">
        <v>2024</v>
      </c>
      <c r="C650" s="98" t="s">
        <v>31</v>
      </c>
      <c r="D650" s="98" t="s">
        <v>32</v>
      </c>
      <c r="E650" s="98" t="s">
        <v>44</v>
      </c>
      <c r="F650" s="98" t="s">
        <v>14</v>
      </c>
      <c r="G650" s="98" t="s">
        <v>73</v>
      </c>
      <c r="H650" s="121">
        <v>0.71325706322040971</v>
      </c>
      <c r="I650" s="98" t="s">
        <v>146</v>
      </c>
      <c r="J650" s="11"/>
    </row>
    <row r="651" spans="1:10" hidden="1" x14ac:dyDescent="0.25">
      <c r="A651" s="11"/>
      <c r="B651" s="98">
        <v>2024</v>
      </c>
      <c r="C651" s="98" t="s">
        <v>31</v>
      </c>
      <c r="D651" s="98" t="s">
        <v>32</v>
      </c>
      <c r="E651" s="98" t="s">
        <v>44</v>
      </c>
      <c r="F651" s="98" t="s">
        <v>14</v>
      </c>
      <c r="G651" s="98" t="s">
        <v>73</v>
      </c>
      <c r="H651" s="121">
        <v>0.71325706322040971</v>
      </c>
      <c r="I651" s="98" t="s">
        <v>145</v>
      </c>
      <c r="J651" s="11"/>
    </row>
    <row r="652" spans="1:10" x14ac:dyDescent="0.25">
      <c r="A652" s="11"/>
      <c r="B652" s="98">
        <v>2024</v>
      </c>
      <c r="C652" s="98" t="s">
        <v>31</v>
      </c>
      <c r="D652" s="98" t="s">
        <v>32</v>
      </c>
      <c r="E652" s="98" t="s">
        <v>44</v>
      </c>
      <c r="F652" s="98" t="s">
        <v>14</v>
      </c>
      <c r="G652" s="98" t="s">
        <v>73</v>
      </c>
      <c r="H652" s="121">
        <v>2.139771189661229</v>
      </c>
      <c r="I652" s="98" t="s">
        <v>134</v>
      </c>
      <c r="J652" s="11"/>
    </row>
    <row r="653" spans="1:10" hidden="1" x14ac:dyDescent="0.25">
      <c r="A653" s="11"/>
      <c r="B653" s="98">
        <v>2024</v>
      </c>
      <c r="C653" s="98" t="s">
        <v>31</v>
      </c>
      <c r="D653" s="98" t="s">
        <v>32</v>
      </c>
      <c r="E653" s="98" t="s">
        <v>44</v>
      </c>
      <c r="F653" s="98" t="s">
        <v>231</v>
      </c>
      <c r="G653" s="98" t="s">
        <v>75</v>
      </c>
      <c r="H653" s="121">
        <v>2.1366868446925067</v>
      </c>
      <c r="I653" s="98" t="s">
        <v>146</v>
      </c>
      <c r="J653" s="11"/>
    </row>
    <row r="654" spans="1:10" hidden="1" x14ac:dyDescent="0.25">
      <c r="A654" s="11"/>
      <c r="B654" s="98">
        <v>2024</v>
      </c>
      <c r="C654" s="98" t="s">
        <v>31</v>
      </c>
      <c r="D654" s="98" t="s">
        <v>32</v>
      </c>
      <c r="E654" s="98" t="s">
        <v>44</v>
      </c>
      <c r="F654" s="98" t="s">
        <v>231</v>
      </c>
      <c r="G654" s="98" t="s">
        <v>75</v>
      </c>
      <c r="H654" s="121">
        <v>2.1366868446925067</v>
      </c>
      <c r="I654" s="98" t="s">
        <v>145</v>
      </c>
      <c r="J654" s="11"/>
    </row>
    <row r="655" spans="1:10" x14ac:dyDescent="0.25">
      <c r="A655" s="11"/>
      <c r="B655" s="98">
        <v>2024</v>
      </c>
      <c r="C655" s="98" t="s">
        <v>31</v>
      </c>
      <c r="D655" s="98" t="s">
        <v>32</v>
      </c>
      <c r="E655" s="98" t="s">
        <v>44</v>
      </c>
      <c r="F655" s="98" t="s">
        <v>231</v>
      </c>
      <c r="G655" s="98" t="s">
        <v>75</v>
      </c>
      <c r="H655" s="121">
        <v>6.4100605340775196</v>
      </c>
      <c r="I655" s="98" t="s">
        <v>134</v>
      </c>
      <c r="J655" s="11"/>
    </row>
    <row r="656" spans="1:10" hidden="1" x14ac:dyDescent="0.25">
      <c r="A656" s="11"/>
      <c r="B656" s="98">
        <v>2024</v>
      </c>
      <c r="C656" s="98" t="s">
        <v>31</v>
      </c>
      <c r="D656" s="98" t="s">
        <v>32</v>
      </c>
      <c r="E656" s="98" t="s">
        <v>45</v>
      </c>
      <c r="F656" s="98" t="s">
        <v>11</v>
      </c>
      <c r="G656" s="98" t="s">
        <v>110</v>
      </c>
      <c r="H656" s="121">
        <v>0.19981242829014315</v>
      </c>
      <c r="I656" s="98" t="s">
        <v>146</v>
      </c>
      <c r="J656" s="11"/>
    </row>
    <row r="657" spans="1:10" hidden="1" x14ac:dyDescent="0.25">
      <c r="A657" s="11"/>
      <c r="B657" s="98">
        <v>2024</v>
      </c>
      <c r="C657" s="98" t="s">
        <v>31</v>
      </c>
      <c r="D657" s="98" t="s">
        <v>32</v>
      </c>
      <c r="E657" s="98" t="s">
        <v>45</v>
      </c>
      <c r="F657" s="98" t="s">
        <v>11</v>
      </c>
      <c r="G657" s="98" t="s">
        <v>110</v>
      </c>
      <c r="H657" s="121">
        <v>0.19981242829014315</v>
      </c>
      <c r="I657" s="98" t="s">
        <v>145</v>
      </c>
      <c r="J657" s="11"/>
    </row>
    <row r="658" spans="1:10" x14ac:dyDescent="0.25">
      <c r="A658" s="11"/>
      <c r="B658" s="98">
        <v>2024</v>
      </c>
      <c r="C658" s="98" t="s">
        <v>31</v>
      </c>
      <c r="D658" s="98" t="s">
        <v>32</v>
      </c>
      <c r="E658" s="98" t="s">
        <v>45</v>
      </c>
      <c r="F658" s="98" t="s">
        <v>11</v>
      </c>
      <c r="G658" s="98" t="s">
        <v>110</v>
      </c>
      <c r="H658" s="121">
        <v>0.19981242829014315</v>
      </c>
      <c r="I658" s="98" t="s">
        <v>134</v>
      </c>
      <c r="J658" s="11"/>
    </row>
    <row r="659" spans="1:10" hidden="1" x14ac:dyDescent="0.25">
      <c r="A659" s="11"/>
      <c r="B659" s="98">
        <v>2024</v>
      </c>
      <c r="C659" s="98" t="s">
        <v>31</v>
      </c>
      <c r="D659" s="98" t="s">
        <v>32</v>
      </c>
      <c r="E659" s="98" t="s">
        <v>45</v>
      </c>
      <c r="F659" s="98" t="s">
        <v>11</v>
      </c>
      <c r="G659" s="98" t="s">
        <v>80</v>
      </c>
      <c r="H659" s="121">
        <v>0.28966045459270578</v>
      </c>
      <c r="I659" s="98" t="s">
        <v>146</v>
      </c>
      <c r="J659" s="11"/>
    </row>
    <row r="660" spans="1:10" hidden="1" x14ac:dyDescent="0.25">
      <c r="A660" s="11"/>
      <c r="B660" s="98">
        <v>2024</v>
      </c>
      <c r="C660" s="98" t="s">
        <v>31</v>
      </c>
      <c r="D660" s="98" t="s">
        <v>32</v>
      </c>
      <c r="E660" s="98" t="s">
        <v>45</v>
      </c>
      <c r="F660" s="98" t="s">
        <v>11</v>
      </c>
      <c r="G660" s="98" t="s">
        <v>80</v>
      </c>
      <c r="H660" s="121">
        <v>0.28966045459270578</v>
      </c>
      <c r="I660" s="98" t="s">
        <v>145</v>
      </c>
      <c r="J660" s="11"/>
    </row>
    <row r="661" spans="1:10" x14ac:dyDescent="0.25">
      <c r="A661" s="11"/>
      <c r="B661" s="98">
        <v>2024</v>
      </c>
      <c r="C661" s="98" t="s">
        <v>31</v>
      </c>
      <c r="D661" s="98" t="s">
        <v>32</v>
      </c>
      <c r="E661" s="98" t="s">
        <v>45</v>
      </c>
      <c r="F661" s="98" t="s">
        <v>11</v>
      </c>
      <c r="G661" s="98" t="s">
        <v>80</v>
      </c>
      <c r="H661" s="121">
        <v>0.28966045459270578</v>
      </c>
      <c r="I661" s="98" t="s">
        <v>134</v>
      </c>
      <c r="J661" s="11"/>
    </row>
    <row r="662" spans="1:10" hidden="1" x14ac:dyDescent="0.25">
      <c r="A662" s="11"/>
      <c r="B662" s="98">
        <v>2024</v>
      </c>
      <c r="C662" s="98" t="s">
        <v>31</v>
      </c>
      <c r="D662" s="98" t="s">
        <v>32</v>
      </c>
      <c r="E662" s="98" t="s">
        <v>45</v>
      </c>
      <c r="F662" s="98" t="s">
        <v>15</v>
      </c>
      <c r="G662" s="98" t="s">
        <v>87</v>
      </c>
      <c r="H662" s="121">
        <v>18.296009547398146</v>
      </c>
      <c r="I662" s="98" t="s">
        <v>146</v>
      </c>
      <c r="J662" s="11"/>
    </row>
    <row r="663" spans="1:10" hidden="1" x14ac:dyDescent="0.25">
      <c r="A663" s="11"/>
      <c r="B663" s="98">
        <v>2024</v>
      </c>
      <c r="C663" s="98" t="s">
        <v>31</v>
      </c>
      <c r="D663" s="98" t="s">
        <v>32</v>
      </c>
      <c r="E663" s="98" t="s">
        <v>45</v>
      </c>
      <c r="F663" s="98" t="s">
        <v>15</v>
      </c>
      <c r="G663" s="98" t="s">
        <v>87</v>
      </c>
      <c r="H663" s="121">
        <v>18.296009547398146</v>
      </c>
      <c r="I663" s="98" t="s">
        <v>145</v>
      </c>
      <c r="J663" s="11"/>
    </row>
    <row r="664" spans="1:10" x14ac:dyDescent="0.25">
      <c r="A664" s="11"/>
      <c r="B664" s="98">
        <v>2024</v>
      </c>
      <c r="C664" s="98" t="s">
        <v>31</v>
      </c>
      <c r="D664" s="98" t="s">
        <v>32</v>
      </c>
      <c r="E664" s="98" t="s">
        <v>45</v>
      </c>
      <c r="F664" s="98" t="s">
        <v>15</v>
      </c>
      <c r="G664" s="98" t="s">
        <v>87</v>
      </c>
      <c r="H664" s="121">
        <v>18.296009547398146</v>
      </c>
      <c r="I664" s="98" t="s">
        <v>134</v>
      </c>
      <c r="J664" s="11"/>
    </row>
    <row r="665" spans="1:10" hidden="1" x14ac:dyDescent="0.25">
      <c r="A665" s="11"/>
      <c r="B665" s="98">
        <v>2024</v>
      </c>
      <c r="C665" s="98" t="s">
        <v>31</v>
      </c>
      <c r="D665" s="98" t="s">
        <v>32</v>
      </c>
      <c r="E665" s="98" t="s">
        <v>45</v>
      </c>
      <c r="F665" s="98" t="s">
        <v>16</v>
      </c>
      <c r="G665" s="98" t="s">
        <v>92</v>
      </c>
      <c r="H665" s="121">
        <v>0.5298745791905225</v>
      </c>
      <c r="I665" s="98" t="s">
        <v>146</v>
      </c>
      <c r="J665" s="11"/>
    </row>
    <row r="666" spans="1:10" hidden="1" x14ac:dyDescent="0.25">
      <c r="A666" s="11"/>
      <c r="B666" s="98">
        <v>2024</v>
      </c>
      <c r="C666" s="98" t="s">
        <v>31</v>
      </c>
      <c r="D666" s="98" t="s">
        <v>32</v>
      </c>
      <c r="E666" s="98" t="s">
        <v>45</v>
      </c>
      <c r="F666" s="98" t="s">
        <v>16</v>
      </c>
      <c r="G666" s="98" t="s">
        <v>92</v>
      </c>
      <c r="H666" s="121">
        <v>0.5298745791905225</v>
      </c>
      <c r="I666" s="98" t="s">
        <v>145</v>
      </c>
      <c r="J666" s="11"/>
    </row>
    <row r="667" spans="1:10" x14ac:dyDescent="0.25">
      <c r="A667" s="11"/>
      <c r="B667" s="98">
        <v>2024</v>
      </c>
      <c r="C667" s="98" t="s">
        <v>31</v>
      </c>
      <c r="D667" s="98" t="s">
        <v>32</v>
      </c>
      <c r="E667" s="98" t="s">
        <v>45</v>
      </c>
      <c r="F667" s="98" t="s">
        <v>16</v>
      </c>
      <c r="G667" s="98" t="s">
        <v>92</v>
      </c>
      <c r="H667" s="121">
        <v>0.5298745791905225</v>
      </c>
      <c r="I667" s="98" t="s">
        <v>134</v>
      </c>
      <c r="J667" s="11"/>
    </row>
    <row r="668" spans="1:10" hidden="1" x14ac:dyDescent="0.25">
      <c r="A668" s="11"/>
      <c r="B668" s="98">
        <v>2024</v>
      </c>
      <c r="C668" s="98" t="s">
        <v>31</v>
      </c>
      <c r="D668" s="98" t="s">
        <v>32</v>
      </c>
      <c r="E668" s="98" t="s">
        <v>45</v>
      </c>
      <c r="F668" s="98" t="s">
        <v>24</v>
      </c>
      <c r="G668" s="98" t="s">
        <v>112</v>
      </c>
      <c r="H668" s="121">
        <v>9.0378786610027812E-3</v>
      </c>
      <c r="I668" s="98" t="s">
        <v>146</v>
      </c>
      <c r="J668" s="11"/>
    </row>
    <row r="669" spans="1:10" hidden="1" x14ac:dyDescent="0.25">
      <c r="A669" s="11"/>
      <c r="B669" s="98">
        <v>2024</v>
      </c>
      <c r="C669" s="98" t="s">
        <v>31</v>
      </c>
      <c r="D669" s="98" t="s">
        <v>32</v>
      </c>
      <c r="E669" s="98" t="s">
        <v>45</v>
      </c>
      <c r="F669" s="98" t="s">
        <v>24</v>
      </c>
      <c r="G669" s="98" t="s">
        <v>112</v>
      </c>
      <c r="H669" s="121">
        <v>9.0378786610027812E-3</v>
      </c>
      <c r="I669" s="98" t="s">
        <v>145</v>
      </c>
      <c r="J669" s="11"/>
    </row>
    <row r="670" spans="1:10" x14ac:dyDescent="0.25">
      <c r="A670" s="11"/>
      <c r="B670" s="98">
        <v>2024</v>
      </c>
      <c r="C670" s="98" t="s">
        <v>31</v>
      </c>
      <c r="D670" s="98" t="s">
        <v>32</v>
      </c>
      <c r="E670" s="98" t="s">
        <v>45</v>
      </c>
      <c r="F670" s="98" t="s">
        <v>24</v>
      </c>
      <c r="G670" s="98" t="s">
        <v>112</v>
      </c>
      <c r="H670" s="121">
        <v>9.0378786610027812E-3</v>
      </c>
      <c r="I670" s="98" t="s">
        <v>134</v>
      </c>
      <c r="J670" s="11"/>
    </row>
    <row r="671" spans="1:10" hidden="1" x14ac:dyDescent="0.25">
      <c r="A671" s="11"/>
      <c r="B671" s="98">
        <v>2024</v>
      </c>
      <c r="C671" s="98" t="s">
        <v>31</v>
      </c>
      <c r="D671" s="98" t="s">
        <v>32</v>
      </c>
      <c r="E671" s="98" t="s">
        <v>46</v>
      </c>
      <c r="F671" s="98" t="s">
        <v>11</v>
      </c>
      <c r="G671" s="98" t="s">
        <v>93</v>
      </c>
      <c r="H671" s="121">
        <v>16.817014421417248</v>
      </c>
      <c r="I671" s="98" t="s">
        <v>146</v>
      </c>
      <c r="J671" s="11"/>
    </row>
    <row r="672" spans="1:10" hidden="1" x14ac:dyDescent="0.25">
      <c r="A672" s="11"/>
      <c r="B672" s="98">
        <v>2024</v>
      </c>
      <c r="C672" s="98" t="s">
        <v>31</v>
      </c>
      <c r="D672" s="98" t="s">
        <v>32</v>
      </c>
      <c r="E672" s="98" t="s">
        <v>46</v>
      </c>
      <c r="F672" s="98" t="s">
        <v>11</v>
      </c>
      <c r="G672" s="98" t="s">
        <v>93</v>
      </c>
      <c r="H672" s="121">
        <v>16.817014421417248</v>
      </c>
      <c r="I672" s="98" t="s">
        <v>145</v>
      </c>
      <c r="J672" s="11"/>
    </row>
    <row r="673" spans="1:10" x14ac:dyDescent="0.25">
      <c r="A673" s="11"/>
      <c r="B673" s="98">
        <v>2024</v>
      </c>
      <c r="C673" s="98" t="s">
        <v>31</v>
      </c>
      <c r="D673" s="98" t="s">
        <v>32</v>
      </c>
      <c r="E673" s="98" t="s">
        <v>46</v>
      </c>
      <c r="F673" s="98" t="s">
        <v>11</v>
      </c>
      <c r="G673" s="98" t="s">
        <v>93</v>
      </c>
      <c r="H673" s="121">
        <v>16.817014421417248</v>
      </c>
      <c r="I673" s="98" t="s">
        <v>134</v>
      </c>
      <c r="J673" s="11"/>
    </row>
    <row r="674" spans="1:10" hidden="1" x14ac:dyDescent="0.25">
      <c r="A674" s="11"/>
      <c r="B674" s="98">
        <v>2024</v>
      </c>
      <c r="C674" s="98" t="s">
        <v>31</v>
      </c>
      <c r="D674" s="98" t="s">
        <v>32</v>
      </c>
      <c r="E674" s="98" t="s">
        <v>46</v>
      </c>
      <c r="F674" s="98" t="s">
        <v>233</v>
      </c>
      <c r="G674" s="98" t="s">
        <v>94</v>
      </c>
      <c r="H674" s="121">
        <v>4.0820374910806825</v>
      </c>
      <c r="I674" s="98" t="s">
        <v>146</v>
      </c>
      <c r="J674" s="11"/>
    </row>
    <row r="675" spans="1:10" hidden="1" x14ac:dyDescent="0.25">
      <c r="A675" s="11"/>
      <c r="B675" s="98">
        <v>2024</v>
      </c>
      <c r="C675" s="98" t="s">
        <v>31</v>
      </c>
      <c r="D675" s="98" t="s">
        <v>32</v>
      </c>
      <c r="E675" s="98" t="s">
        <v>46</v>
      </c>
      <c r="F675" s="98" t="s">
        <v>233</v>
      </c>
      <c r="G675" s="98" t="s">
        <v>94</v>
      </c>
      <c r="H675" s="121">
        <v>2.0410187455403412</v>
      </c>
      <c r="I675" s="98" t="s">
        <v>145</v>
      </c>
      <c r="J675" s="11"/>
    </row>
    <row r="676" spans="1:10" x14ac:dyDescent="0.25">
      <c r="A676" s="11"/>
      <c r="B676" s="98">
        <v>2024</v>
      </c>
      <c r="C676" s="98" t="s">
        <v>31</v>
      </c>
      <c r="D676" s="98" t="s">
        <v>32</v>
      </c>
      <c r="E676" s="98" t="s">
        <v>46</v>
      </c>
      <c r="F676" s="98" t="s">
        <v>233</v>
      </c>
      <c r="G676" s="98" t="s">
        <v>94</v>
      </c>
      <c r="H676" s="121">
        <v>2.0410187455403412</v>
      </c>
      <c r="I676" s="98" t="s">
        <v>134</v>
      </c>
      <c r="J676" s="11"/>
    </row>
    <row r="677" spans="1:10" hidden="1" x14ac:dyDescent="0.25">
      <c r="A677" s="11"/>
      <c r="B677" s="98">
        <v>2024</v>
      </c>
      <c r="C677" s="98" t="s">
        <v>31</v>
      </c>
      <c r="D677" s="98" t="s">
        <v>32</v>
      </c>
      <c r="E677" s="98" t="s">
        <v>46</v>
      </c>
      <c r="F677" s="98" t="s">
        <v>17</v>
      </c>
      <c r="G677" s="98" t="s">
        <v>95</v>
      </c>
      <c r="H677" s="121">
        <v>2.0724325388339331</v>
      </c>
      <c r="I677" s="98" t="s">
        <v>146</v>
      </c>
      <c r="J677" s="11"/>
    </row>
    <row r="678" spans="1:10" hidden="1" x14ac:dyDescent="0.25">
      <c r="A678" s="11"/>
      <c r="B678" s="98">
        <v>2024</v>
      </c>
      <c r="C678" s="98" t="s">
        <v>31</v>
      </c>
      <c r="D678" s="98" t="s">
        <v>32</v>
      </c>
      <c r="E678" s="98" t="s">
        <v>46</v>
      </c>
      <c r="F678" s="98" t="s">
        <v>17</v>
      </c>
      <c r="G678" s="98" t="s">
        <v>95</v>
      </c>
      <c r="H678" s="121">
        <v>2.0724325388339331</v>
      </c>
      <c r="I678" s="98" t="s">
        <v>145</v>
      </c>
      <c r="J678" s="11"/>
    </row>
    <row r="679" spans="1:10" x14ac:dyDescent="0.25">
      <c r="A679" s="11"/>
      <c r="B679" s="98">
        <v>2024</v>
      </c>
      <c r="C679" s="98" t="s">
        <v>31</v>
      </c>
      <c r="D679" s="98" t="s">
        <v>32</v>
      </c>
      <c r="E679" s="98" t="s">
        <v>46</v>
      </c>
      <c r="F679" s="98" t="s">
        <v>17</v>
      </c>
      <c r="G679" s="98" t="s">
        <v>95</v>
      </c>
      <c r="H679" s="121">
        <v>2.0724325388339331</v>
      </c>
      <c r="I679" s="98" t="s">
        <v>134</v>
      </c>
      <c r="J679" s="11"/>
    </row>
    <row r="680" spans="1:10" hidden="1" x14ac:dyDescent="0.25">
      <c r="A680" s="11"/>
      <c r="B680" s="98">
        <v>2024</v>
      </c>
      <c r="C680" s="98" t="s">
        <v>31</v>
      </c>
      <c r="D680" s="98" t="s">
        <v>32</v>
      </c>
      <c r="E680" s="98" t="s">
        <v>46</v>
      </c>
      <c r="F680" s="98" t="s">
        <v>17</v>
      </c>
      <c r="G680" s="98" t="s">
        <v>96</v>
      </c>
      <c r="H680" s="121">
        <v>2.3564649134331705E-2</v>
      </c>
      <c r="I680" s="98" t="s">
        <v>146</v>
      </c>
      <c r="J680" s="11"/>
    </row>
    <row r="681" spans="1:10" hidden="1" x14ac:dyDescent="0.25">
      <c r="A681" s="11"/>
      <c r="B681" s="98">
        <v>2024</v>
      </c>
      <c r="C681" s="98" t="s">
        <v>31</v>
      </c>
      <c r="D681" s="98" t="s">
        <v>32</v>
      </c>
      <c r="E681" s="98" t="s">
        <v>46</v>
      </c>
      <c r="F681" s="98" t="s">
        <v>17</v>
      </c>
      <c r="G681" s="98" t="s">
        <v>96</v>
      </c>
      <c r="H681" s="121">
        <v>2.3564649134331705E-2</v>
      </c>
      <c r="I681" s="98" t="s">
        <v>145</v>
      </c>
      <c r="J681" s="11"/>
    </row>
    <row r="682" spans="1:10" x14ac:dyDescent="0.25">
      <c r="A682" s="11"/>
      <c r="B682" s="98">
        <v>2024</v>
      </c>
      <c r="C682" s="98" t="s">
        <v>31</v>
      </c>
      <c r="D682" s="98" t="s">
        <v>32</v>
      </c>
      <c r="E682" s="98" t="s">
        <v>46</v>
      </c>
      <c r="F682" s="98" t="s">
        <v>17</v>
      </c>
      <c r="G682" s="98" t="s">
        <v>96</v>
      </c>
      <c r="H682" s="121">
        <v>2.3564649134331705E-2</v>
      </c>
      <c r="I682" s="98" t="s">
        <v>134</v>
      </c>
      <c r="J682" s="11"/>
    </row>
    <row r="683" spans="1:10" hidden="1" x14ac:dyDescent="0.25">
      <c r="A683" s="11"/>
      <c r="B683" s="98">
        <v>2024</v>
      </c>
      <c r="C683" s="98" t="s">
        <v>31</v>
      </c>
      <c r="D683" s="98" t="s">
        <v>32</v>
      </c>
      <c r="E683" s="98" t="s">
        <v>46</v>
      </c>
      <c r="F683" s="98" t="s">
        <v>17</v>
      </c>
      <c r="G683" s="98" t="s">
        <v>97</v>
      </c>
      <c r="H683" s="121">
        <v>0.38267970589343442</v>
      </c>
      <c r="I683" s="98" t="s">
        <v>146</v>
      </c>
      <c r="J683" s="11"/>
    </row>
    <row r="684" spans="1:10" hidden="1" x14ac:dyDescent="0.25">
      <c r="A684" s="11"/>
      <c r="B684" s="98">
        <v>2024</v>
      </c>
      <c r="C684" s="98" t="s">
        <v>31</v>
      </c>
      <c r="D684" s="98" t="s">
        <v>32</v>
      </c>
      <c r="E684" s="98" t="s">
        <v>46</v>
      </c>
      <c r="F684" s="98" t="s">
        <v>17</v>
      </c>
      <c r="G684" s="98" t="s">
        <v>97</v>
      </c>
      <c r="H684" s="121">
        <v>0.38267970589343442</v>
      </c>
      <c r="I684" s="98" t="s">
        <v>145</v>
      </c>
      <c r="J684" s="11"/>
    </row>
    <row r="685" spans="1:10" x14ac:dyDescent="0.25">
      <c r="A685" s="11"/>
      <c r="B685" s="98">
        <v>2024</v>
      </c>
      <c r="C685" s="98" t="s">
        <v>31</v>
      </c>
      <c r="D685" s="98" t="s">
        <v>32</v>
      </c>
      <c r="E685" s="98" t="s">
        <v>46</v>
      </c>
      <c r="F685" s="98" t="s">
        <v>17</v>
      </c>
      <c r="G685" s="98" t="s">
        <v>97</v>
      </c>
      <c r="H685" s="121">
        <v>0.38267970589343442</v>
      </c>
      <c r="I685" s="98" t="s">
        <v>134</v>
      </c>
      <c r="J685" s="11"/>
    </row>
    <row r="686" spans="1:10" hidden="1" x14ac:dyDescent="0.25">
      <c r="A686" s="11"/>
      <c r="B686" s="98">
        <v>2024</v>
      </c>
      <c r="C686" s="98" t="s">
        <v>31</v>
      </c>
      <c r="D686" s="98" t="s">
        <v>32</v>
      </c>
      <c r="E686" s="98" t="s">
        <v>46</v>
      </c>
      <c r="F686" s="98" t="s">
        <v>17</v>
      </c>
      <c r="G686" s="98" t="s">
        <v>113</v>
      </c>
      <c r="H686" s="121">
        <v>8.7151269726755951E-2</v>
      </c>
      <c r="I686" s="98" t="s">
        <v>146</v>
      </c>
      <c r="J686" s="11"/>
    </row>
    <row r="687" spans="1:10" hidden="1" x14ac:dyDescent="0.25">
      <c r="A687" s="11"/>
      <c r="B687" s="98">
        <v>2024</v>
      </c>
      <c r="C687" s="98" t="s">
        <v>31</v>
      </c>
      <c r="D687" s="98" t="s">
        <v>32</v>
      </c>
      <c r="E687" s="98" t="s">
        <v>46</v>
      </c>
      <c r="F687" s="98" t="s">
        <v>17</v>
      </c>
      <c r="G687" s="98" t="s">
        <v>113</v>
      </c>
      <c r="H687" s="121">
        <v>8.7151269726755951E-2</v>
      </c>
      <c r="I687" s="98" t="s">
        <v>145</v>
      </c>
      <c r="J687" s="11"/>
    </row>
    <row r="688" spans="1:10" x14ac:dyDescent="0.25">
      <c r="A688" s="11"/>
      <c r="B688" s="98">
        <v>2024</v>
      </c>
      <c r="C688" s="98" t="s">
        <v>31</v>
      </c>
      <c r="D688" s="98" t="s">
        <v>32</v>
      </c>
      <c r="E688" s="98" t="s">
        <v>46</v>
      </c>
      <c r="F688" s="98" t="s">
        <v>17</v>
      </c>
      <c r="G688" s="98" t="s">
        <v>113</v>
      </c>
      <c r="H688" s="121">
        <v>8.7151269726755951E-2</v>
      </c>
      <c r="I688" s="98" t="s">
        <v>134</v>
      </c>
      <c r="J688" s="11"/>
    </row>
    <row r="689" spans="1:10" hidden="1" x14ac:dyDescent="0.25">
      <c r="A689" s="11"/>
      <c r="B689" s="98">
        <v>2024</v>
      </c>
      <c r="C689" s="98" t="s">
        <v>31</v>
      </c>
      <c r="D689" s="98" t="s">
        <v>32</v>
      </c>
      <c r="E689" s="98" t="s">
        <v>46</v>
      </c>
      <c r="F689" s="98" t="s">
        <v>18</v>
      </c>
      <c r="G689" s="98" t="s">
        <v>114</v>
      </c>
      <c r="H689" s="121">
        <v>5.9016989697694162E-3</v>
      </c>
      <c r="I689" s="98" t="s">
        <v>146</v>
      </c>
      <c r="J689" s="11"/>
    </row>
    <row r="690" spans="1:10" hidden="1" x14ac:dyDescent="0.25">
      <c r="A690" s="11"/>
      <c r="B690" s="98">
        <v>2024</v>
      </c>
      <c r="C690" s="98" t="s">
        <v>31</v>
      </c>
      <c r="D690" s="98" t="s">
        <v>32</v>
      </c>
      <c r="E690" s="98" t="s">
        <v>46</v>
      </c>
      <c r="F690" s="98" t="s">
        <v>18</v>
      </c>
      <c r="G690" s="98" t="s">
        <v>114</v>
      </c>
      <c r="H690" s="121">
        <v>5.9016989697694162E-3</v>
      </c>
      <c r="I690" s="98" t="s">
        <v>145</v>
      </c>
      <c r="J690" s="11"/>
    </row>
    <row r="691" spans="1:10" x14ac:dyDescent="0.25">
      <c r="A691" s="11"/>
      <c r="B691" s="98">
        <v>2024</v>
      </c>
      <c r="C691" s="98" t="s">
        <v>31</v>
      </c>
      <c r="D691" s="98" t="s">
        <v>32</v>
      </c>
      <c r="E691" s="98" t="s">
        <v>46</v>
      </c>
      <c r="F691" s="98" t="s">
        <v>18</v>
      </c>
      <c r="G691" s="98" t="s">
        <v>114</v>
      </c>
      <c r="H691" s="121">
        <v>5.9016989697694162E-3</v>
      </c>
      <c r="I691" s="98" t="s">
        <v>134</v>
      </c>
      <c r="J691" s="11"/>
    </row>
    <row r="692" spans="1:10" hidden="1" x14ac:dyDescent="0.25">
      <c r="A692" s="11"/>
      <c r="B692" s="98">
        <v>2024</v>
      </c>
      <c r="C692" s="98" t="s">
        <v>31</v>
      </c>
      <c r="D692" s="98" t="s">
        <v>32</v>
      </c>
      <c r="E692" s="98" t="s">
        <v>46</v>
      </c>
      <c r="F692" s="98" t="s">
        <v>18</v>
      </c>
      <c r="G692" s="98" t="s">
        <v>111</v>
      </c>
      <c r="H692" s="121">
        <v>4.0820374910806825</v>
      </c>
      <c r="I692" s="98" t="s">
        <v>146</v>
      </c>
      <c r="J692" s="11"/>
    </row>
    <row r="693" spans="1:10" hidden="1" x14ac:dyDescent="0.25">
      <c r="A693" s="11"/>
      <c r="B693" s="98">
        <v>2024</v>
      </c>
      <c r="C693" s="98" t="s">
        <v>31</v>
      </c>
      <c r="D693" s="98" t="s">
        <v>32</v>
      </c>
      <c r="E693" s="98" t="s">
        <v>46</v>
      </c>
      <c r="F693" s="98" t="s">
        <v>18</v>
      </c>
      <c r="G693" s="98" t="s">
        <v>111</v>
      </c>
      <c r="H693" s="121">
        <v>2.0410187455403412</v>
      </c>
      <c r="I693" s="98" t="s">
        <v>145</v>
      </c>
      <c r="J693" s="11"/>
    </row>
    <row r="694" spans="1:10" x14ac:dyDescent="0.25">
      <c r="A694" s="11"/>
      <c r="B694" s="98">
        <v>2024</v>
      </c>
      <c r="C694" s="98" t="s">
        <v>31</v>
      </c>
      <c r="D694" s="98" t="s">
        <v>32</v>
      </c>
      <c r="E694" s="98" t="s">
        <v>46</v>
      </c>
      <c r="F694" s="98" t="s">
        <v>18</v>
      </c>
      <c r="G694" s="98" t="s">
        <v>111</v>
      </c>
      <c r="H694" s="121">
        <v>2.0410187455403412</v>
      </c>
      <c r="I694" s="98" t="s">
        <v>134</v>
      </c>
      <c r="J694" s="11"/>
    </row>
    <row r="695" spans="1:10" hidden="1" x14ac:dyDescent="0.25">
      <c r="A695" s="11"/>
      <c r="B695" s="98">
        <v>2024</v>
      </c>
      <c r="C695" s="98" t="s">
        <v>31</v>
      </c>
      <c r="D695" s="98" t="s">
        <v>32</v>
      </c>
      <c r="E695" s="98" t="s">
        <v>46</v>
      </c>
      <c r="F695" s="98" t="s">
        <v>19</v>
      </c>
      <c r="G695" s="98" t="s">
        <v>107</v>
      </c>
      <c r="H695" s="121">
        <v>0.22188135296223432</v>
      </c>
      <c r="I695" s="98" t="s">
        <v>146</v>
      </c>
      <c r="J695" s="11"/>
    </row>
    <row r="696" spans="1:10" hidden="1" x14ac:dyDescent="0.25">
      <c r="A696" s="11"/>
      <c r="B696" s="98">
        <v>2024</v>
      </c>
      <c r="C696" s="98" t="s">
        <v>31</v>
      </c>
      <c r="D696" s="98" t="s">
        <v>32</v>
      </c>
      <c r="E696" s="98" t="s">
        <v>46</v>
      </c>
      <c r="F696" s="98" t="s">
        <v>19</v>
      </c>
      <c r="G696" s="98" t="s">
        <v>107</v>
      </c>
      <c r="H696" s="121">
        <v>0.22188135296223432</v>
      </c>
      <c r="I696" s="98" t="s">
        <v>145</v>
      </c>
      <c r="J696" s="11"/>
    </row>
    <row r="697" spans="1:10" x14ac:dyDescent="0.25">
      <c r="A697" s="11"/>
      <c r="B697" s="98">
        <v>2024</v>
      </c>
      <c r="C697" s="98" t="s">
        <v>31</v>
      </c>
      <c r="D697" s="98" t="s">
        <v>32</v>
      </c>
      <c r="E697" s="98" t="s">
        <v>46</v>
      </c>
      <c r="F697" s="98" t="s">
        <v>19</v>
      </c>
      <c r="G697" s="98" t="s">
        <v>107</v>
      </c>
      <c r="H697" s="121">
        <v>0.22188135296223432</v>
      </c>
      <c r="I697" s="98" t="s">
        <v>134</v>
      </c>
      <c r="J697" s="11"/>
    </row>
    <row r="698" spans="1:10" hidden="1" x14ac:dyDescent="0.25">
      <c r="A698" s="11"/>
      <c r="B698" s="98">
        <v>2024</v>
      </c>
      <c r="C698" s="98" t="s">
        <v>31</v>
      </c>
      <c r="D698" s="98" t="s">
        <v>34</v>
      </c>
      <c r="E698" s="98" t="s">
        <v>44</v>
      </c>
      <c r="F698" s="98" t="s">
        <v>14</v>
      </c>
      <c r="G698" s="98" t="s">
        <v>73</v>
      </c>
      <c r="H698" s="121">
        <v>0.50769376725341064</v>
      </c>
      <c r="I698" s="98" t="s">
        <v>146</v>
      </c>
      <c r="J698" s="11"/>
    </row>
    <row r="699" spans="1:10" hidden="1" x14ac:dyDescent="0.25">
      <c r="A699" s="11"/>
      <c r="B699" s="98">
        <v>2024</v>
      </c>
      <c r="C699" s="98" t="s">
        <v>31</v>
      </c>
      <c r="D699" s="98" t="s">
        <v>34</v>
      </c>
      <c r="E699" s="98" t="s">
        <v>44</v>
      </c>
      <c r="F699" s="98" t="s">
        <v>14</v>
      </c>
      <c r="G699" s="98" t="s">
        <v>73</v>
      </c>
      <c r="H699" s="121">
        <v>0.50769376725341064</v>
      </c>
      <c r="I699" s="98" t="s">
        <v>145</v>
      </c>
      <c r="J699" s="11"/>
    </row>
    <row r="700" spans="1:10" x14ac:dyDescent="0.25">
      <c r="A700" s="11"/>
      <c r="B700" s="98">
        <v>2024</v>
      </c>
      <c r="C700" s="98" t="s">
        <v>31</v>
      </c>
      <c r="D700" s="98" t="s">
        <v>34</v>
      </c>
      <c r="E700" s="98" t="s">
        <v>44</v>
      </c>
      <c r="F700" s="98" t="s">
        <v>14</v>
      </c>
      <c r="G700" s="98" t="s">
        <v>73</v>
      </c>
      <c r="H700" s="121">
        <v>1.523081301760232</v>
      </c>
      <c r="I700" s="98" t="s">
        <v>134</v>
      </c>
      <c r="J700" s="11"/>
    </row>
    <row r="701" spans="1:10" hidden="1" x14ac:dyDescent="0.25">
      <c r="A701" s="11"/>
      <c r="B701" s="98">
        <v>2024</v>
      </c>
      <c r="C701" s="98" t="s">
        <v>31</v>
      </c>
      <c r="D701" s="98" t="s">
        <v>34</v>
      </c>
      <c r="E701" s="98" t="s">
        <v>44</v>
      </c>
      <c r="F701" s="98" t="s">
        <v>231</v>
      </c>
      <c r="G701" s="98" t="s">
        <v>75</v>
      </c>
      <c r="H701" s="121">
        <v>4.6021440264668513E-2</v>
      </c>
      <c r="I701" s="98" t="s">
        <v>146</v>
      </c>
      <c r="J701" s="11"/>
    </row>
    <row r="702" spans="1:10" hidden="1" x14ac:dyDescent="0.25">
      <c r="A702" s="11"/>
      <c r="B702" s="98">
        <v>2024</v>
      </c>
      <c r="C702" s="98" t="s">
        <v>31</v>
      </c>
      <c r="D702" s="98" t="s">
        <v>34</v>
      </c>
      <c r="E702" s="98" t="s">
        <v>44</v>
      </c>
      <c r="F702" s="98" t="s">
        <v>231</v>
      </c>
      <c r="G702" s="98" t="s">
        <v>75</v>
      </c>
      <c r="H702" s="121">
        <v>4.6021440264668513E-2</v>
      </c>
      <c r="I702" s="98" t="s">
        <v>145</v>
      </c>
      <c r="J702" s="11"/>
    </row>
    <row r="703" spans="1:10" x14ac:dyDescent="0.25">
      <c r="A703" s="11"/>
      <c r="B703" s="98">
        <v>2024</v>
      </c>
      <c r="C703" s="98" t="s">
        <v>31</v>
      </c>
      <c r="D703" s="98" t="s">
        <v>34</v>
      </c>
      <c r="E703" s="98" t="s">
        <v>44</v>
      </c>
      <c r="F703" s="98" t="s">
        <v>231</v>
      </c>
      <c r="G703" s="98" t="s">
        <v>75</v>
      </c>
      <c r="H703" s="121">
        <v>0.13806432079400552</v>
      </c>
      <c r="I703" s="98" t="s">
        <v>134</v>
      </c>
      <c r="J703" s="11"/>
    </row>
    <row r="704" spans="1:10" hidden="1" x14ac:dyDescent="0.25">
      <c r="A704" s="11"/>
      <c r="B704" s="98">
        <v>2024</v>
      </c>
      <c r="C704" s="98" t="s">
        <v>31</v>
      </c>
      <c r="D704" s="98" t="s">
        <v>34</v>
      </c>
      <c r="E704" s="98" t="s">
        <v>45</v>
      </c>
      <c r="F704" s="98" t="s">
        <v>11</v>
      </c>
      <c r="G704" s="98" t="s">
        <v>80</v>
      </c>
      <c r="H704" s="121">
        <v>5.349235366366098E-2</v>
      </c>
      <c r="I704" s="98" t="s">
        <v>146</v>
      </c>
      <c r="J704" s="11"/>
    </row>
    <row r="705" spans="1:10" hidden="1" x14ac:dyDescent="0.25">
      <c r="A705" s="11"/>
      <c r="B705" s="98">
        <v>2024</v>
      </c>
      <c r="C705" s="98" t="s">
        <v>31</v>
      </c>
      <c r="D705" s="98" t="s">
        <v>34</v>
      </c>
      <c r="E705" s="98" t="s">
        <v>45</v>
      </c>
      <c r="F705" s="98" t="s">
        <v>11</v>
      </c>
      <c r="G705" s="98" t="s">
        <v>80</v>
      </c>
      <c r="H705" s="121">
        <v>5.349235366366098E-2</v>
      </c>
      <c r="I705" s="98" t="s">
        <v>145</v>
      </c>
      <c r="J705" s="11"/>
    </row>
    <row r="706" spans="1:10" x14ac:dyDescent="0.25">
      <c r="A706" s="11"/>
      <c r="B706" s="98">
        <v>2024</v>
      </c>
      <c r="C706" s="98" t="s">
        <v>31</v>
      </c>
      <c r="D706" s="98" t="s">
        <v>34</v>
      </c>
      <c r="E706" s="98" t="s">
        <v>45</v>
      </c>
      <c r="F706" s="98" t="s">
        <v>11</v>
      </c>
      <c r="G706" s="98" t="s">
        <v>80</v>
      </c>
      <c r="H706" s="121">
        <v>5.349235366366098E-2</v>
      </c>
      <c r="I706" s="98" t="s">
        <v>134</v>
      </c>
      <c r="J706" s="11"/>
    </row>
    <row r="707" spans="1:10" hidden="1" x14ac:dyDescent="0.25">
      <c r="A707" s="11"/>
      <c r="B707" s="98">
        <v>2024</v>
      </c>
      <c r="C707" s="98" t="s">
        <v>31</v>
      </c>
      <c r="D707" s="98" t="s">
        <v>34</v>
      </c>
      <c r="E707" s="98" t="s">
        <v>45</v>
      </c>
      <c r="F707" s="98" t="s">
        <v>16</v>
      </c>
      <c r="G707" s="98" t="s">
        <v>92</v>
      </c>
      <c r="H707" s="121">
        <v>1.5122912565174804</v>
      </c>
      <c r="I707" s="98" t="s">
        <v>146</v>
      </c>
      <c r="J707" s="11"/>
    </row>
    <row r="708" spans="1:10" hidden="1" x14ac:dyDescent="0.25">
      <c r="A708" s="11"/>
      <c r="B708" s="98">
        <v>2024</v>
      </c>
      <c r="C708" s="98" t="s">
        <v>31</v>
      </c>
      <c r="D708" s="98" t="s">
        <v>34</v>
      </c>
      <c r="E708" s="98" t="s">
        <v>45</v>
      </c>
      <c r="F708" s="98" t="s">
        <v>16</v>
      </c>
      <c r="G708" s="98" t="s">
        <v>92</v>
      </c>
      <c r="H708" s="121">
        <v>1.5122912565174804</v>
      </c>
      <c r="I708" s="98" t="s">
        <v>145</v>
      </c>
      <c r="J708" s="11"/>
    </row>
    <row r="709" spans="1:10" x14ac:dyDescent="0.25">
      <c r="A709" s="11"/>
      <c r="B709" s="98">
        <v>2024</v>
      </c>
      <c r="C709" s="98" t="s">
        <v>31</v>
      </c>
      <c r="D709" s="98" t="s">
        <v>34</v>
      </c>
      <c r="E709" s="98" t="s">
        <v>45</v>
      </c>
      <c r="F709" s="98" t="s">
        <v>16</v>
      </c>
      <c r="G709" s="98" t="s">
        <v>92</v>
      </c>
      <c r="H709" s="121">
        <v>1.5122912565174804</v>
      </c>
      <c r="I709" s="98" t="s">
        <v>134</v>
      </c>
      <c r="J709" s="11"/>
    </row>
    <row r="710" spans="1:10" hidden="1" x14ac:dyDescent="0.25">
      <c r="A710" s="11"/>
      <c r="B710" s="98">
        <v>2024</v>
      </c>
      <c r="C710" s="98" t="s">
        <v>31</v>
      </c>
      <c r="D710" s="98" t="s">
        <v>34</v>
      </c>
      <c r="E710" s="98" t="s">
        <v>46</v>
      </c>
      <c r="F710" s="98" t="s">
        <v>233</v>
      </c>
      <c r="G710" s="98" t="s">
        <v>94</v>
      </c>
      <c r="H710" s="121">
        <v>0.38003348979925267</v>
      </c>
      <c r="I710" s="98" t="s">
        <v>146</v>
      </c>
      <c r="J710" s="11"/>
    </row>
    <row r="711" spans="1:10" hidden="1" x14ac:dyDescent="0.25">
      <c r="A711" s="11"/>
      <c r="B711" s="98">
        <v>2024</v>
      </c>
      <c r="C711" s="98" t="s">
        <v>31</v>
      </c>
      <c r="D711" s="98" t="s">
        <v>34</v>
      </c>
      <c r="E711" s="98" t="s">
        <v>46</v>
      </c>
      <c r="F711" s="98" t="s">
        <v>233</v>
      </c>
      <c r="G711" s="98" t="s">
        <v>94</v>
      </c>
      <c r="H711" s="121">
        <v>0.19001674489962633</v>
      </c>
      <c r="I711" s="98" t="s">
        <v>145</v>
      </c>
      <c r="J711" s="11"/>
    </row>
    <row r="712" spans="1:10" x14ac:dyDescent="0.25">
      <c r="A712" s="11"/>
      <c r="B712" s="98">
        <v>2024</v>
      </c>
      <c r="C712" s="98" t="s">
        <v>31</v>
      </c>
      <c r="D712" s="98" t="s">
        <v>34</v>
      </c>
      <c r="E712" s="98" t="s">
        <v>46</v>
      </c>
      <c r="F712" s="98" t="s">
        <v>233</v>
      </c>
      <c r="G712" s="98" t="s">
        <v>94</v>
      </c>
      <c r="H712" s="121">
        <v>0.19001674489962633</v>
      </c>
      <c r="I712" s="98" t="s">
        <v>134</v>
      </c>
      <c r="J712" s="11"/>
    </row>
    <row r="713" spans="1:10" hidden="1" x14ac:dyDescent="0.25">
      <c r="A713" s="11"/>
      <c r="B713" s="98">
        <v>2024</v>
      </c>
      <c r="C713" s="98" t="s">
        <v>31</v>
      </c>
      <c r="D713" s="98" t="s">
        <v>34</v>
      </c>
      <c r="E713" s="98" t="s">
        <v>46</v>
      </c>
      <c r="F713" s="98" t="s">
        <v>17</v>
      </c>
      <c r="G713" s="98" t="s">
        <v>95</v>
      </c>
      <c r="H713" s="121">
        <v>0.6391073883153271</v>
      </c>
      <c r="I713" s="98" t="s">
        <v>146</v>
      </c>
      <c r="J713" s="11"/>
    </row>
    <row r="714" spans="1:10" hidden="1" x14ac:dyDescent="0.25">
      <c r="A714" s="11"/>
      <c r="B714" s="98">
        <v>2024</v>
      </c>
      <c r="C714" s="98" t="s">
        <v>31</v>
      </c>
      <c r="D714" s="98" t="s">
        <v>34</v>
      </c>
      <c r="E714" s="98" t="s">
        <v>46</v>
      </c>
      <c r="F714" s="98" t="s">
        <v>17</v>
      </c>
      <c r="G714" s="98" t="s">
        <v>95</v>
      </c>
      <c r="H714" s="121">
        <v>0.6391073883153271</v>
      </c>
      <c r="I714" s="98" t="s">
        <v>145</v>
      </c>
      <c r="J714" s="11"/>
    </row>
    <row r="715" spans="1:10" x14ac:dyDescent="0.25">
      <c r="A715" s="11"/>
      <c r="B715" s="98">
        <v>2024</v>
      </c>
      <c r="C715" s="98" t="s">
        <v>31</v>
      </c>
      <c r="D715" s="98" t="s">
        <v>34</v>
      </c>
      <c r="E715" s="98" t="s">
        <v>46</v>
      </c>
      <c r="F715" s="98" t="s">
        <v>17</v>
      </c>
      <c r="G715" s="98" t="s">
        <v>95</v>
      </c>
      <c r="H715" s="121">
        <v>0.6391073883153271</v>
      </c>
      <c r="I715" s="98" t="s">
        <v>134</v>
      </c>
      <c r="J715" s="11"/>
    </row>
    <row r="716" spans="1:10" hidden="1" x14ac:dyDescent="0.25">
      <c r="A716" s="11"/>
      <c r="B716" s="98">
        <v>2024</v>
      </c>
      <c r="C716" s="98" t="s">
        <v>31</v>
      </c>
      <c r="D716" s="98" t="s">
        <v>34</v>
      </c>
      <c r="E716" s="98" t="s">
        <v>46</v>
      </c>
      <c r="F716" s="98" t="s">
        <v>17</v>
      </c>
      <c r="G716" s="98" t="s">
        <v>97</v>
      </c>
      <c r="H716" s="121">
        <v>0.46586836148179789</v>
      </c>
      <c r="I716" s="98" t="s">
        <v>146</v>
      </c>
      <c r="J716" s="11"/>
    </row>
    <row r="717" spans="1:10" hidden="1" x14ac:dyDescent="0.25">
      <c r="A717" s="11"/>
      <c r="B717" s="98">
        <v>2024</v>
      </c>
      <c r="C717" s="98" t="s">
        <v>31</v>
      </c>
      <c r="D717" s="98" t="s">
        <v>34</v>
      </c>
      <c r="E717" s="98" t="s">
        <v>46</v>
      </c>
      <c r="F717" s="98" t="s">
        <v>17</v>
      </c>
      <c r="G717" s="98" t="s">
        <v>97</v>
      </c>
      <c r="H717" s="121">
        <v>0.46586836148179789</v>
      </c>
      <c r="I717" s="98" t="s">
        <v>145</v>
      </c>
      <c r="J717" s="11"/>
    </row>
    <row r="718" spans="1:10" x14ac:dyDescent="0.25">
      <c r="A718" s="11"/>
      <c r="B718" s="98">
        <v>2024</v>
      </c>
      <c r="C718" s="98" t="s">
        <v>31</v>
      </c>
      <c r="D718" s="98" t="s">
        <v>34</v>
      </c>
      <c r="E718" s="98" t="s">
        <v>46</v>
      </c>
      <c r="F718" s="98" t="s">
        <v>17</v>
      </c>
      <c r="G718" s="98" t="s">
        <v>97</v>
      </c>
      <c r="H718" s="121">
        <v>0.46586836148179789</v>
      </c>
      <c r="I718" s="98" t="s">
        <v>134</v>
      </c>
      <c r="J718" s="11"/>
    </row>
    <row r="719" spans="1:10" hidden="1" x14ac:dyDescent="0.25">
      <c r="A719" s="11"/>
      <c r="B719" s="98">
        <v>2024</v>
      </c>
      <c r="C719" s="98" t="s">
        <v>31</v>
      </c>
      <c r="D719" s="98" t="s">
        <v>34</v>
      </c>
      <c r="E719" s="98" t="s">
        <v>46</v>
      </c>
      <c r="F719" s="98" t="s">
        <v>17</v>
      </c>
      <c r="G719" s="98" t="s">
        <v>113</v>
      </c>
      <c r="H719" s="121">
        <v>0.16727271332050153</v>
      </c>
      <c r="I719" s="98" t="s">
        <v>146</v>
      </c>
      <c r="J719" s="11"/>
    </row>
    <row r="720" spans="1:10" hidden="1" x14ac:dyDescent="0.25">
      <c r="A720" s="11"/>
      <c r="B720" s="98">
        <v>2024</v>
      </c>
      <c r="C720" s="98" t="s">
        <v>31</v>
      </c>
      <c r="D720" s="98" t="s">
        <v>34</v>
      </c>
      <c r="E720" s="98" t="s">
        <v>46</v>
      </c>
      <c r="F720" s="98" t="s">
        <v>17</v>
      </c>
      <c r="G720" s="98" t="s">
        <v>113</v>
      </c>
      <c r="H720" s="121">
        <v>0.16727271332050153</v>
      </c>
      <c r="I720" s="98" t="s">
        <v>145</v>
      </c>
      <c r="J720" s="11"/>
    </row>
    <row r="721" spans="1:10" x14ac:dyDescent="0.25">
      <c r="A721" s="11"/>
      <c r="B721" s="98">
        <v>2024</v>
      </c>
      <c r="C721" s="98" t="s">
        <v>31</v>
      </c>
      <c r="D721" s="98" t="s">
        <v>34</v>
      </c>
      <c r="E721" s="98" t="s">
        <v>46</v>
      </c>
      <c r="F721" s="98" t="s">
        <v>17</v>
      </c>
      <c r="G721" s="98" t="s">
        <v>113</v>
      </c>
      <c r="H721" s="121">
        <v>0.16727271332050153</v>
      </c>
      <c r="I721" s="98" t="s">
        <v>134</v>
      </c>
      <c r="J721" s="11"/>
    </row>
    <row r="722" spans="1:10" hidden="1" x14ac:dyDescent="0.25">
      <c r="A722" s="11"/>
      <c r="B722" s="98">
        <v>2024</v>
      </c>
      <c r="C722" s="98" t="s">
        <v>31</v>
      </c>
      <c r="D722" s="98" t="s">
        <v>34</v>
      </c>
      <c r="E722" s="98" t="s">
        <v>46</v>
      </c>
      <c r="F722" s="98" t="s">
        <v>18</v>
      </c>
      <c r="G722" s="98" t="s">
        <v>114</v>
      </c>
      <c r="H722" s="121">
        <v>7.7523394725533901E-3</v>
      </c>
      <c r="I722" s="98" t="s">
        <v>146</v>
      </c>
      <c r="J722" s="11"/>
    </row>
    <row r="723" spans="1:10" hidden="1" x14ac:dyDescent="0.25">
      <c r="A723" s="11"/>
      <c r="B723" s="98">
        <v>2024</v>
      </c>
      <c r="C723" s="98" t="s">
        <v>31</v>
      </c>
      <c r="D723" s="98" t="s">
        <v>34</v>
      </c>
      <c r="E723" s="98" t="s">
        <v>46</v>
      </c>
      <c r="F723" s="98" t="s">
        <v>18</v>
      </c>
      <c r="G723" s="98" t="s">
        <v>114</v>
      </c>
      <c r="H723" s="121">
        <v>7.7523394725533901E-3</v>
      </c>
      <c r="I723" s="98" t="s">
        <v>145</v>
      </c>
      <c r="J723" s="11"/>
    </row>
    <row r="724" spans="1:10" x14ac:dyDescent="0.25">
      <c r="A724" s="11"/>
      <c r="B724" s="98">
        <v>2024</v>
      </c>
      <c r="C724" s="98" t="s">
        <v>31</v>
      </c>
      <c r="D724" s="98" t="s">
        <v>34</v>
      </c>
      <c r="E724" s="98" t="s">
        <v>46</v>
      </c>
      <c r="F724" s="98" t="s">
        <v>18</v>
      </c>
      <c r="G724" s="98" t="s">
        <v>114</v>
      </c>
      <c r="H724" s="121">
        <v>7.7523394725533901E-3</v>
      </c>
      <c r="I724" s="98" t="s">
        <v>134</v>
      </c>
      <c r="J724" s="11"/>
    </row>
    <row r="725" spans="1:10" hidden="1" x14ac:dyDescent="0.25">
      <c r="A725" s="11"/>
      <c r="B725" s="98">
        <v>2024</v>
      </c>
      <c r="C725" s="98" t="s">
        <v>31</v>
      </c>
      <c r="D725" s="98" t="s">
        <v>34</v>
      </c>
      <c r="E725" s="98" t="s">
        <v>46</v>
      </c>
      <c r="F725" s="98" t="s">
        <v>18</v>
      </c>
      <c r="G725" s="98" t="s">
        <v>111</v>
      </c>
      <c r="H725" s="121">
        <v>0.38003348979925267</v>
      </c>
      <c r="I725" s="98" t="s">
        <v>146</v>
      </c>
      <c r="J725" s="11"/>
    </row>
    <row r="726" spans="1:10" hidden="1" x14ac:dyDescent="0.25">
      <c r="A726" s="11"/>
      <c r="B726" s="98">
        <v>2024</v>
      </c>
      <c r="C726" s="98" t="s">
        <v>31</v>
      </c>
      <c r="D726" s="98" t="s">
        <v>34</v>
      </c>
      <c r="E726" s="98" t="s">
        <v>46</v>
      </c>
      <c r="F726" s="98" t="s">
        <v>18</v>
      </c>
      <c r="G726" s="98" t="s">
        <v>111</v>
      </c>
      <c r="H726" s="121">
        <v>0.19001674489962633</v>
      </c>
      <c r="I726" s="98" t="s">
        <v>145</v>
      </c>
      <c r="J726" s="11"/>
    </row>
    <row r="727" spans="1:10" x14ac:dyDescent="0.25">
      <c r="A727" s="11"/>
      <c r="B727" s="98">
        <v>2024</v>
      </c>
      <c r="C727" s="98" t="s">
        <v>31</v>
      </c>
      <c r="D727" s="98" t="s">
        <v>34</v>
      </c>
      <c r="E727" s="98" t="s">
        <v>46</v>
      </c>
      <c r="F727" s="98" t="s">
        <v>18</v>
      </c>
      <c r="G727" s="98" t="s">
        <v>111</v>
      </c>
      <c r="H727" s="121">
        <v>0.19001674489962633</v>
      </c>
      <c r="I727" s="98" t="s">
        <v>134</v>
      </c>
      <c r="J727" s="11"/>
    </row>
    <row r="728" spans="1:10" hidden="1" x14ac:dyDescent="0.25">
      <c r="A728" s="11"/>
      <c r="B728" s="98">
        <v>2024</v>
      </c>
      <c r="C728" s="98" t="s">
        <v>31</v>
      </c>
      <c r="D728" s="98" t="s">
        <v>33</v>
      </c>
      <c r="E728" s="98" t="s">
        <v>44</v>
      </c>
      <c r="F728" s="98" t="s">
        <v>231</v>
      </c>
      <c r="G728" s="98" t="s">
        <v>75</v>
      </c>
      <c r="H728" s="121">
        <v>0.91002363288423893</v>
      </c>
      <c r="I728" s="98" t="s">
        <v>146</v>
      </c>
      <c r="J728" s="11"/>
    </row>
    <row r="729" spans="1:10" hidden="1" x14ac:dyDescent="0.25">
      <c r="A729" s="11"/>
      <c r="B729" s="98">
        <v>2024</v>
      </c>
      <c r="C729" s="98" t="s">
        <v>31</v>
      </c>
      <c r="D729" s="98" t="s">
        <v>33</v>
      </c>
      <c r="E729" s="98" t="s">
        <v>44</v>
      </c>
      <c r="F729" s="98" t="s">
        <v>231</v>
      </c>
      <c r="G729" s="98" t="s">
        <v>75</v>
      </c>
      <c r="H729" s="121">
        <v>0.91002363288423893</v>
      </c>
      <c r="I729" s="98" t="s">
        <v>145</v>
      </c>
      <c r="J729" s="11"/>
    </row>
    <row r="730" spans="1:10" x14ac:dyDescent="0.25">
      <c r="A730" s="11"/>
      <c r="B730" s="98">
        <v>2024</v>
      </c>
      <c r="C730" s="98" t="s">
        <v>31</v>
      </c>
      <c r="D730" s="98" t="s">
        <v>33</v>
      </c>
      <c r="E730" s="98" t="s">
        <v>44</v>
      </c>
      <c r="F730" s="98" t="s">
        <v>231</v>
      </c>
      <c r="G730" s="98" t="s">
        <v>75</v>
      </c>
      <c r="H730" s="121">
        <v>2.7300708986527171</v>
      </c>
      <c r="I730" s="98" t="s">
        <v>134</v>
      </c>
      <c r="J730" s="11"/>
    </row>
    <row r="731" spans="1:10" hidden="1" x14ac:dyDescent="0.25">
      <c r="A731" s="11"/>
      <c r="B731" s="98">
        <v>2024</v>
      </c>
      <c r="C731" s="98" t="s">
        <v>31</v>
      </c>
      <c r="D731" s="98" t="s">
        <v>33</v>
      </c>
      <c r="E731" s="98" t="s">
        <v>45</v>
      </c>
      <c r="F731" s="98" t="s">
        <v>11</v>
      </c>
      <c r="G731" s="98" t="s">
        <v>80</v>
      </c>
      <c r="H731" s="121">
        <v>0.1523225019489711</v>
      </c>
      <c r="I731" s="98" t="s">
        <v>146</v>
      </c>
      <c r="J731" s="11"/>
    </row>
    <row r="732" spans="1:10" hidden="1" x14ac:dyDescent="0.25">
      <c r="A732" s="11"/>
      <c r="B732" s="98">
        <v>2024</v>
      </c>
      <c r="C732" s="98" t="s">
        <v>31</v>
      </c>
      <c r="D732" s="98" t="s">
        <v>33</v>
      </c>
      <c r="E732" s="98" t="s">
        <v>45</v>
      </c>
      <c r="F732" s="98" t="s">
        <v>11</v>
      </c>
      <c r="G732" s="98" t="s">
        <v>80</v>
      </c>
      <c r="H732" s="121">
        <v>0.1523225019489711</v>
      </c>
      <c r="I732" s="98" t="s">
        <v>145</v>
      </c>
      <c r="J732" s="11"/>
    </row>
    <row r="733" spans="1:10" x14ac:dyDescent="0.25">
      <c r="A733" s="11"/>
      <c r="B733" s="98">
        <v>2024</v>
      </c>
      <c r="C733" s="98" t="s">
        <v>31</v>
      </c>
      <c r="D733" s="98" t="s">
        <v>33</v>
      </c>
      <c r="E733" s="98" t="s">
        <v>45</v>
      </c>
      <c r="F733" s="98" t="s">
        <v>11</v>
      </c>
      <c r="G733" s="98" t="s">
        <v>80</v>
      </c>
      <c r="H733" s="121">
        <v>0.1523225019489711</v>
      </c>
      <c r="I733" s="98" t="s">
        <v>134</v>
      </c>
      <c r="J733" s="11"/>
    </row>
    <row r="734" spans="1:10" hidden="1" x14ac:dyDescent="0.25">
      <c r="A734" s="11"/>
      <c r="B734" s="98">
        <v>2024</v>
      </c>
      <c r="C734" s="98" t="s">
        <v>31</v>
      </c>
      <c r="D734" s="98" t="s">
        <v>33</v>
      </c>
      <c r="E734" s="98" t="s">
        <v>45</v>
      </c>
      <c r="F734" s="98" t="s">
        <v>16</v>
      </c>
      <c r="G734" s="98" t="s">
        <v>92</v>
      </c>
      <c r="H734" s="121">
        <v>0.31148343102498416</v>
      </c>
      <c r="I734" s="98" t="s">
        <v>146</v>
      </c>
      <c r="J734" s="11"/>
    </row>
    <row r="735" spans="1:10" hidden="1" x14ac:dyDescent="0.25">
      <c r="A735" s="11"/>
      <c r="B735" s="98">
        <v>2024</v>
      </c>
      <c r="C735" s="98" t="s">
        <v>31</v>
      </c>
      <c r="D735" s="98" t="s">
        <v>33</v>
      </c>
      <c r="E735" s="98" t="s">
        <v>45</v>
      </c>
      <c r="F735" s="98" t="s">
        <v>16</v>
      </c>
      <c r="G735" s="98" t="s">
        <v>92</v>
      </c>
      <c r="H735" s="121">
        <v>0.31148343102498416</v>
      </c>
      <c r="I735" s="98" t="s">
        <v>145</v>
      </c>
      <c r="J735" s="11"/>
    </row>
    <row r="736" spans="1:10" x14ac:dyDescent="0.25">
      <c r="A736" s="11"/>
      <c r="B736" s="98">
        <v>2024</v>
      </c>
      <c r="C736" s="98" t="s">
        <v>31</v>
      </c>
      <c r="D736" s="98" t="s">
        <v>33</v>
      </c>
      <c r="E736" s="98" t="s">
        <v>45</v>
      </c>
      <c r="F736" s="98" t="s">
        <v>16</v>
      </c>
      <c r="G736" s="98" t="s">
        <v>92</v>
      </c>
      <c r="H736" s="121">
        <v>0.31148343102498416</v>
      </c>
      <c r="I736" s="98" t="s">
        <v>134</v>
      </c>
      <c r="J736" s="11"/>
    </row>
    <row r="737" spans="1:10" hidden="1" x14ac:dyDescent="0.25">
      <c r="A737" s="11"/>
      <c r="B737" s="98">
        <v>2024</v>
      </c>
      <c r="C737" s="98" t="s">
        <v>31</v>
      </c>
      <c r="D737" s="98" t="s">
        <v>33</v>
      </c>
      <c r="E737" s="98" t="s">
        <v>45</v>
      </c>
      <c r="F737" s="98" t="s">
        <v>24</v>
      </c>
      <c r="G737" s="98" t="s">
        <v>112</v>
      </c>
      <c r="H737" s="121">
        <v>5.2739229959870688E-2</v>
      </c>
      <c r="I737" s="98" t="s">
        <v>146</v>
      </c>
      <c r="J737" s="11"/>
    </row>
    <row r="738" spans="1:10" hidden="1" x14ac:dyDescent="0.25">
      <c r="A738" s="11"/>
      <c r="B738" s="98">
        <v>2024</v>
      </c>
      <c r="C738" s="98" t="s">
        <v>31</v>
      </c>
      <c r="D738" s="98" t="s">
        <v>33</v>
      </c>
      <c r="E738" s="98" t="s">
        <v>45</v>
      </c>
      <c r="F738" s="98" t="s">
        <v>24</v>
      </c>
      <c r="G738" s="98" t="s">
        <v>112</v>
      </c>
      <c r="H738" s="121">
        <v>5.2739229959870688E-2</v>
      </c>
      <c r="I738" s="98" t="s">
        <v>145</v>
      </c>
      <c r="J738" s="11"/>
    </row>
    <row r="739" spans="1:10" x14ac:dyDescent="0.25">
      <c r="A739" s="11"/>
      <c r="B739" s="98">
        <v>2024</v>
      </c>
      <c r="C739" s="98" t="s">
        <v>31</v>
      </c>
      <c r="D739" s="98" t="s">
        <v>33</v>
      </c>
      <c r="E739" s="98" t="s">
        <v>45</v>
      </c>
      <c r="F739" s="98" t="s">
        <v>24</v>
      </c>
      <c r="G739" s="98" t="s">
        <v>112</v>
      </c>
      <c r="H739" s="121">
        <v>5.2739229959870688E-2</v>
      </c>
      <c r="I739" s="98" t="s">
        <v>134</v>
      </c>
      <c r="J739" s="11"/>
    </row>
    <row r="740" spans="1:10" hidden="1" x14ac:dyDescent="0.25">
      <c r="A740" s="11"/>
      <c r="B740" s="98">
        <v>2024</v>
      </c>
      <c r="C740" s="98" t="s">
        <v>31</v>
      </c>
      <c r="D740" s="98" t="s">
        <v>33</v>
      </c>
      <c r="E740" s="98" t="s">
        <v>46</v>
      </c>
      <c r="F740" s="98" t="s">
        <v>17</v>
      </c>
      <c r="G740" s="98" t="s">
        <v>113</v>
      </c>
      <c r="H740" s="121">
        <v>0.11760044481945878</v>
      </c>
      <c r="I740" s="98" t="s">
        <v>146</v>
      </c>
      <c r="J740" s="11"/>
    </row>
    <row r="741" spans="1:10" hidden="1" x14ac:dyDescent="0.25">
      <c r="A741" s="11"/>
      <c r="B741" s="98">
        <v>2024</v>
      </c>
      <c r="C741" s="98" t="s">
        <v>31</v>
      </c>
      <c r="D741" s="98" t="s">
        <v>33</v>
      </c>
      <c r="E741" s="98" t="s">
        <v>46</v>
      </c>
      <c r="F741" s="98" t="s">
        <v>17</v>
      </c>
      <c r="G741" s="98" t="s">
        <v>113</v>
      </c>
      <c r="H741" s="121">
        <v>0.11760044481945878</v>
      </c>
      <c r="I741" s="98" t="s">
        <v>145</v>
      </c>
      <c r="J741" s="11"/>
    </row>
    <row r="742" spans="1:10" x14ac:dyDescent="0.25">
      <c r="A742" s="11"/>
      <c r="B742" s="98">
        <v>2024</v>
      </c>
      <c r="C742" s="98" t="s">
        <v>31</v>
      </c>
      <c r="D742" s="98" t="s">
        <v>33</v>
      </c>
      <c r="E742" s="98" t="s">
        <v>46</v>
      </c>
      <c r="F742" s="98" t="s">
        <v>17</v>
      </c>
      <c r="G742" s="98" t="s">
        <v>113</v>
      </c>
      <c r="H742" s="121">
        <v>0.11760044481945878</v>
      </c>
      <c r="I742" s="98" t="s">
        <v>134</v>
      </c>
      <c r="J742" s="11"/>
    </row>
    <row r="743" spans="1:10" hidden="1" x14ac:dyDescent="0.25">
      <c r="A743" s="11"/>
      <c r="B743" s="98">
        <v>2024</v>
      </c>
      <c r="C743" s="98" t="s">
        <v>36</v>
      </c>
      <c r="D743" s="98" t="s">
        <v>37</v>
      </c>
      <c r="E743" s="98" t="s">
        <v>44</v>
      </c>
      <c r="F743" s="98" t="s">
        <v>14</v>
      </c>
      <c r="G743" s="98" t="s">
        <v>73</v>
      </c>
      <c r="H743" s="121">
        <v>4.14481303442565</v>
      </c>
      <c r="I743" s="98" t="s">
        <v>146</v>
      </c>
      <c r="J743" s="11"/>
    </row>
    <row r="744" spans="1:10" hidden="1" x14ac:dyDescent="0.25">
      <c r="A744" s="11"/>
      <c r="B744" s="98">
        <v>2024</v>
      </c>
      <c r="C744" s="98" t="s">
        <v>36</v>
      </c>
      <c r="D744" s="98" t="s">
        <v>37</v>
      </c>
      <c r="E744" s="98" t="s">
        <v>44</v>
      </c>
      <c r="F744" s="98" t="s">
        <v>14</v>
      </c>
      <c r="G744" s="98" t="s">
        <v>73</v>
      </c>
      <c r="H744" s="121">
        <v>4.14481303442565</v>
      </c>
      <c r="I744" s="98" t="s">
        <v>145</v>
      </c>
      <c r="J744" s="11"/>
    </row>
    <row r="745" spans="1:10" x14ac:dyDescent="0.25">
      <c r="A745" s="11"/>
      <c r="B745" s="98">
        <v>2024</v>
      </c>
      <c r="C745" s="98" t="s">
        <v>36</v>
      </c>
      <c r="D745" s="98" t="s">
        <v>37</v>
      </c>
      <c r="E745" s="98" t="s">
        <v>44</v>
      </c>
      <c r="F745" s="98" t="s">
        <v>14</v>
      </c>
      <c r="G745" s="98" t="s">
        <v>73</v>
      </c>
      <c r="H745" s="121">
        <v>12.434439103276949</v>
      </c>
      <c r="I745" s="98" t="s">
        <v>134</v>
      </c>
      <c r="J745" s="11"/>
    </row>
    <row r="746" spans="1:10" hidden="1" x14ac:dyDescent="0.25">
      <c r="A746" s="11"/>
      <c r="B746" s="98">
        <v>2024</v>
      </c>
      <c r="C746" s="98" t="s">
        <v>36</v>
      </c>
      <c r="D746" s="98" t="s">
        <v>37</v>
      </c>
      <c r="E746" s="98" t="s">
        <v>44</v>
      </c>
      <c r="F746" s="98" t="s">
        <v>231</v>
      </c>
      <c r="G746" s="98" t="s">
        <v>75</v>
      </c>
      <c r="H746" s="121">
        <v>3.5565237390504145</v>
      </c>
      <c r="I746" s="98" t="s">
        <v>146</v>
      </c>
      <c r="J746" s="11"/>
    </row>
    <row r="747" spans="1:10" hidden="1" x14ac:dyDescent="0.25">
      <c r="A747" s="11"/>
      <c r="B747" s="98">
        <v>2024</v>
      </c>
      <c r="C747" s="98" t="s">
        <v>36</v>
      </c>
      <c r="D747" s="98" t="s">
        <v>37</v>
      </c>
      <c r="E747" s="98" t="s">
        <v>44</v>
      </c>
      <c r="F747" s="98" t="s">
        <v>231</v>
      </c>
      <c r="G747" s="98" t="s">
        <v>75</v>
      </c>
      <c r="H747" s="121">
        <v>3.5565237390504145</v>
      </c>
      <c r="I747" s="98" t="s">
        <v>145</v>
      </c>
      <c r="J747" s="11"/>
    </row>
    <row r="748" spans="1:10" x14ac:dyDescent="0.25">
      <c r="A748" s="11"/>
      <c r="B748" s="98">
        <v>2024</v>
      </c>
      <c r="C748" s="98" t="s">
        <v>36</v>
      </c>
      <c r="D748" s="98" t="s">
        <v>37</v>
      </c>
      <c r="E748" s="98" t="s">
        <v>44</v>
      </c>
      <c r="F748" s="98" t="s">
        <v>231</v>
      </c>
      <c r="G748" s="98" t="s">
        <v>75</v>
      </c>
      <c r="H748" s="121">
        <v>10.669571217151242</v>
      </c>
      <c r="I748" s="98" t="s">
        <v>134</v>
      </c>
      <c r="J748" s="11"/>
    </row>
    <row r="749" spans="1:10" hidden="1" x14ac:dyDescent="0.25">
      <c r="A749" s="11"/>
      <c r="B749" s="98">
        <v>2024</v>
      </c>
      <c r="C749" s="98" t="s">
        <v>36</v>
      </c>
      <c r="D749" s="98" t="s">
        <v>37</v>
      </c>
      <c r="E749" s="98" t="s">
        <v>45</v>
      </c>
      <c r="F749" s="98" t="s">
        <v>11</v>
      </c>
      <c r="G749" s="98" t="s">
        <v>80</v>
      </c>
      <c r="H749" s="121">
        <v>0.61221909337627012</v>
      </c>
      <c r="I749" s="98" t="s">
        <v>146</v>
      </c>
      <c r="J749" s="11"/>
    </row>
    <row r="750" spans="1:10" hidden="1" x14ac:dyDescent="0.25">
      <c r="A750" s="11"/>
      <c r="B750" s="98">
        <v>2024</v>
      </c>
      <c r="C750" s="98" t="s">
        <v>36</v>
      </c>
      <c r="D750" s="98" t="s">
        <v>37</v>
      </c>
      <c r="E750" s="98" t="s">
        <v>45</v>
      </c>
      <c r="F750" s="98" t="s">
        <v>11</v>
      </c>
      <c r="G750" s="98" t="s">
        <v>80</v>
      </c>
      <c r="H750" s="121">
        <v>0.61221909337627012</v>
      </c>
      <c r="I750" s="98" t="s">
        <v>145</v>
      </c>
      <c r="J750" s="11"/>
    </row>
    <row r="751" spans="1:10" x14ac:dyDescent="0.25">
      <c r="A751" s="11"/>
      <c r="B751" s="98">
        <v>2024</v>
      </c>
      <c r="C751" s="98" t="s">
        <v>36</v>
      </c>
      <c r="D751" s="98" t="s">
        <v>37</v>
      </c>
      <c r="E751" s="98" t="s">
        <v>45</v>
      </c>
      <c r="F751" s="98" t="s">
        <v>11</v>
      </c>
      <c r="G751" s="98" t="s">
        <v>80</v>
      </c>
      <c r="H751" s="121">
        <v>0.61221909337627012</v>
      </c>
      <c r="I751" s="98" t="s">
        <v>134</v>
      </c>
      <c r="J751" s="11"/>
    </row>
    <row r="752" spans="1:10" hidden="1" x14ac:dyDescent="0.25">
      <c r="A752" s="11"/>
      <c r="B752" s="98">
        <v>2024</v>
      </c>
      <c r="C752" s="98" t="s">
        <v>36</v>
      </c>
      <c r="D752" s="98" t="s">
        <v>37</v>
      </c>
      <c r="E752" s="98" t="s">
        <v>45</v>
      </c>
      <c r="F752" s="98" t="s">
        <v>11</v>
      </c>
      <c r="G752" s="98" t="s">
        <v>81</v>
      </c>
      <c r="H752" s="121">
        <v>0.56315976752145136</v>
      </c>
      <c r="I752" s="98" t="s">
        <v>146</v>
      </c>
      <c r="J752" s="11"/>
    </row>
    <row r="753" spans="1:10" hidden="1" x14ac:dyDescent="0.25">
      <c r="A753" s="11"/>
      <c r="B753" s="98">
        <v>2024</v>
      </c>
      <c r="C753" s="98" t="s">
        <v>36</v>
      </c>
      <c r="D753" s="98" t="s">
        <v>37</v>
      </c>
      <c r="E753" s="98" t="s">
        <v>45</v>
      </c>
      <c r="F753" s="98" t="s">
        <v>11</v>
      </c>
      <c r="G753" s="98" t="s">
        <v>81</v>
      </c>
      <c r="H753" s="121">
        <v>0.56315976752145136</v>
      </c>
      <c r="I753" s="98" t="s">
        <v>145</v>
      </c>
      <c r="J753" s="11"/>
    </row>
    <row r="754" spans="1:10" x14ac:dyDescent="0.25">
      <c r="A754" s="11"/>
      <c r="B754" s="98">
        <v>2024</v>
      </c>
      <c r="C754" s="98" t="s">
        <v>36</v>
      </c>
      <c r="D754" s="98" t="s">
        <v>37</v>
      </c>
      <c r="E754" s="98" t="s">
        <v>45</v>
      </c>
      <c r="F754" s="98" t="s">
        <v>11</v>
      </c>
      <c r="G754" s="98" t="s">
        <v>81</v>
      </c>
      <c r="H754" s="121">
        <v>0.56315976752145136</v>
      </c>
      <c r="I754" s="98" t="s">
        <v>134</v>
      </c>
      <c r="J754" s="11"/>
    </row>
    <row r="755" spans="1:10" hidden="1" x14ac:dyDescent="0.25">
      <c r="A755" s="11"/>
      <c r="B755" s="98">
        <v>2024</v>
      </c>
      <c r="C755" s="98" t="s">
        <v>36</v>
      </c>
      <c r="D755" s="98" t="s">
        <v>37</v>
      </c>
      <c r="E755" s="98" t="s">
        <v>45</v>
      </c>
      <c r="F755" s="98" t="s">
        <v>13</v>
      </c>
      <c r="G755" s="98" t="s">
        <v>85</v>
      </c>
      <c r="H755" s="121">
        <v>0.26968049433010544</v>
      </c>
      <c r="I755" s="98" t="s">
        <v>146</v>
      </c>
      <c r="J755" s="11"/>
    </row>
    <row r="756" spans="1:10" hidden="1" x14ac:dyDescent="0.25">
      <c r="A756" s="11"/>
      <c r="B756" s="98">
        <v>2024</v>
      </c>
      <c r="C756" s="98" t="s">
        <v>36</v>
      </c>
      <c r="D756" s="98" t="s">
        <v>37</v>
      </c>
      <c r="E756" s="98" t="s">
        <v>45</v>
      </c>
      <c r="F756" s="98" t="s">
        <v>13</v>
      </c>
      <c r="G756" s="98" t="s">
        <v>85</v>
      </c>
      <c r="H756" s="121">
        <v>0.26968049433010544</v>
      </c>
      <c r="I756" s="98" t="s">
        <v>145</v>
      </c>
      <c r="J756" s="11"/>
    </row>
    <row r="757" spans="1:10" x14ac:dyDescent="0.25">
      <c r="A757" s="11"/>
      <c r="B757" s="98">
        <v>2024</v>
      </c>
      <c r="C757" s="98" t="s">
        <v>36</v>
      </c>
      <c r="D757" s="98" t="s">
        <v>37</v>
      </c>
      <c r="E757" s="98" t="s">
        <v>45</v>
      </c>
      <c r="F757" s="98" t="s">
        <v>13</v>
      </c>
      <c r="G757" s="98" t="s">
        <v>85</v>
      </c>
      <c r="H757" s="121">
        <v>0.26968049433010544</v>
      </c>
      <c r="I757" s="98" t="s">
        <v>134</v>
      </c>
      <c r="J757" s="11"/>
    </row>
    <row r="758" spans="1:10" hidden="1" x14ac:dyDescent="0.25">
      <c r="A758" s="11"/>
      <c r="B758" s="98">
        <v>2024</v>
      </c>
      <c r="C758" s="98" t="s">
        <v>36</v>
      </c>
      <c r="D758" s="98" t="s">
        <v>37</v>
      </c>
      <c r="E758" s="98" t="s">
        <v>45</v>
      </c>
      <c r="F758" s="98" t="s">
        <v>15</v>
      </c>
      <c r="G758" s="98" t="s">
        <v>87</v>
      </c>
      <c r="H758" s="121">
        <v>1.238016904297087</v>
      </c>
      <c r="I758" s="98" t="s">
        <v>146</v>
      </c>
      <c r="J758" s="11"/>
    </row>
    <row r="759" spans="1:10" hidden="1" x14ac:dyDescent="0.25">
      <c r="A759" s="11"/>
      <c r="B759" s="98">
        <v>2024</v>
      </c>
      <c r="C759" s="98" t="s">
        <v>36</v>
      </c>
      <c r="D759" s="98" t="s">
        <v>37</v>
      </c>
      <c r="E759" s="98" t="s">
        <v>45</v>
      </c>
      <c r="F759" s="98" t="s">
        <v>15</v>
      </c>
      <c r="G759" s="98" t="s">
        <v>87</v>
      </c>
      <c r="H759" s="121">
        <v>1.238016904297087</v>
      </c>
      <c r="I759" s="98" t="s">
        <v>145</v>
      </c>
      <c r="J759" s="11"/>
    </row>
    <row r="760" spans="1:10" x14ac:dyDescent="0.25">
      <c r="A760" s="11"/>
      <c r="B760" s="98">
        <v>2024</v>
      </c>
      <c r="C760" s="98" t="s">
        <v>36</v>
      </c>
      <c r="D760" s="98" t="s">
        <v>37</v>
      </c>
      <c r="E760" s="98" t="s">
        <v>45</v>
      </c>
      <c r="F760" s="98" t="s">
        <v>15</v>
      </c>
      <c r="G760" s="98" t="s">
        <v>87</v>
      </c>
      <c r="H760" s="121">
        <v>1.238016904297087</v>
      </c>
      <c r="I760" s="98" t="s">
        <v>134</v>
      </c>
      <c r="J760" s="11"/>
    </row>
    <row r="761" spans="1:10" hidden="1" x14ac:dyDescent="0.25">
      <c r="A761" s="11"/>
      <c r="B761" s="98">
        <v>2024</v>
      </c>
      <c r="C761" s="98" t="s">
        <v>36</v>
      </c>
      <c r="D761" s="98" t="s">
        <v>37</v>
      </c>
      <c r="E761" s="98" t="s">
        <v>45</v>
      </c>
      <c r="F761" s="98" t="s">
        <v>16</v>
      </c>
      <c r="G761" s="98" t="s">
        <v>90</v>
      </c>
      <c r="H761" s="121">
        <v>1.7129592018706077E-2</v>
      </c>
      <c r="I761" s="98" t="s">
        <v>146</v>
      </c>
      <c r="J761" s="11"/>
    </row>
    <row r="762" spans="1:10" hidden="1" x14ac:dyDescent="0.25">
      <c r="A762" s="11"/>
      <c r="B762" s="98">
        <v>2024</v>
      </c>
      <c r="C762" s="98" t="s">
        <v>36</v>
      </c>
      <c r="D762" s="98" t="s">
        <v>37</v>
      </c>
      <c r="E762" s="98" t="s">
        <v>45</v>
      </c>
      <c r="F762" s="98" t="s">
        <v>16</v>
      </c>
      <c r="G762" s="98" t="s">
        <v>90</v>
      </c>
      <c r="H762" s="121">
        <v>1.7129592018706077E-2</v>
      </c>
      <c r="I762" s="98" t="s">
        <v>145</v>
      </c>
      <c r="J762" s="11"/>
    </row>
    <row r="763" spans="1:10" x14ac:dyDescent="0.25">
      <c r="A763" s="11"/>
      <c r="B763" s="98">
        <v>2024</v>
      </c>
      <c r="C763" s="98" t="s">
        <v>36</v>
      </c>
      <c r="D763" s="98" t="s">
        <v>37</v>
      </c>
      <c r="E763" s="98" t="s">
        <v>45</v>
      </c>
      <c r="F763" s="98" t="s">
        <v>16</v>
      </c>
      <c r="G763" s="98" t="s">
        <v>90</v>
      </c>
      <c r="H763" s="121">
        <v>1.7129592018706077E-2</v>
      </c>
      <c r="I763" s="98" t="s">
        <v>134</v>
      </c>
      <c r="J763" s="11"/>
    </row>
    <row r="764" spans="1:10" hidden="1" x14ac:dyDescent="0.25">
      <c r="A764" s="11"/>
      <c r="B764" s="98">
        <v>2024</v>
      </c>
      <c r="C764" s="98" t="s">
        <v>36</v>
      </c>
      <c r="D764" s="98" t="s">
        <v>37</v>
      </c>
      <c r="E764" s="98" t="s">
        <v>45</v>
      </c>
      <c r="F764" s="98" t="s">
        <v>16</v>
      </c>
      <c r="G764" s="98" t="s">
        <v>92</v>
      </c>
      <c r="H764" s="121">
        <v>3.76015097668428</v>
      </c>
      <c r="I764" s="98" t="s">
        <v>146</v>
      </c>
      <c r="J764" s="11"/>
    </row>
    <row r="765" spans="1:10" hidden="1" x14ac:dyDescent="0.25">
      <c r="A765" s="11"/>
      <c r="B765" s="98">
        <v>2024</v>
      </c>
      <c r="C765" s="98" t="s">
        <v>36</v>
      </c>
      <c r="D765" s="98" t="s">
        <v>37</v>
      </c>
      <c r="E765" s="98" t="s">
        <v>45</v>
      </c>
      <c r="F765" s="98" t="s">
        <v>16</v>
      </c>
      <c r="G765" s="98" t="s">
        <v>92</v>
      </c>
      <c r="H765" s="121">
        <v>3.76015097668428</v>
      </c>
      <c r="I765" s="98" t="s">
        <v>145</v>
      </c>
      <c r="J765" s="11"/>
    </row>
    <row r="766" spans="1:10" x14ac:dyDescent="0.25">
      <c r="A766" s="11"/>
      <c r="B766" s="98">
        <v>2024</v>
      </c>
      <c r="C766" s="98" t="s">
        <v>36</v>
      </c>
      <c r="D766" s="98" t="s">
        <v>37</v>
      </c>
      <c r="E766" s="98" t="s">
        <v>45</v>
      </c>
      <c r="F766" s="98" t="s">
        <v>16</v>
      </c>
      <c r="G766" s="98" t="s">
        <v>92</v>
      </c>
      <c r="H766" s="121">
        <v>3.76015097668428</v>
      </c>
      <c r="I766" s="98" t="s">
        <v>134</v>
      </c>
      <c r="J766" s="11"/>
    </row>
    <row r="767" spans="1:10" hidden="1" x14ac:dyDescent="0.25">
      <c r="A767" s="11"/>
      <c r="B767" s="98">
        <v>2024</v>
      </c>
      <c r="C767" s="98" t="s">
        <v>36</v>
      </c>
      <c r="D767" s="98" t="s">
        <v>37</v>
      </c>
      <c r="E767" s="98" t="s">
        <v>45</v>
      </c>
      <c r="F767" s="98" t="s">
        <v>24</v>
      </c>
      <c r="G767" s="98" t="s">
        <v>112</v>
      </c>
      <c r="H767" s="121">
        <v>1.0735733893302626</v>
      </c>
      <c r="I767" s="98" t="s">
        <v>146</v>
      </c>
      <c r="J767" s="11"/>
    </row>
    <row r="768" spans="1:10" hidden="1" x14ac:dyDescent="0.25">
      <c r="A768" s="11"/>
      <c r="B768" s="98">
        <v>2024</v>
      </c>
      <c r="C768" s="98" t="s">
        <v>36</v>
      </c>
      <c r="D768" s="98" t="s">
        <v>37</v>
      </c>
      <c r="E768" s="98" t="s">
        <v>45</v>
      </c>
      <c r="F768" s="98" t="s">
        <v>24</v>
      </c>
      <c r="G768" s="98" t="s">
        <v>112</v>
      </c>
      <c r="H768" s="121">
        <v>1.0735733893302626</v>
      </c>
      <c r="I768" s="98" t="s">
        <v>145</v>
      </c>
      <c r="J768" s="11"/>
    </row>
    <row r="769" spans="1:10" x14ac:dyDescent="0.25">
      <c r="A769" s="11"/>
      <c r="B769" s="98">
        <v>2024</v>
      </c>
      <c r="C769" s="98" t="s">
        <v>36</v>
      </c>
      <c r="D769" s="98" t="s">
        <v>37</v>
      </c>
      <c r="E769" s="98" t="s">
        <v>45</v>
      </c>
      <c r="F769" s="98" t="s">
        <v>24</v>
      </c>
      <c r="G769" s="98" t="s">
        <v>112</v>
      </c>
      <c r="H769" s="121">
        <v>1.0735733893302626</v>
      </c>
      <c r="I769" s="98" t="s">
        <v>134</v>
      </c>
      <c r="J769" s="11"/>
    </row>
    <row r="770" spans="1:10" hidden="1" x14ac:dyDescent="0.25">
      <c r="A770" s="11"/>
      <c r="B770" s="98">
        <v>2024</v>
      </c>
      <c r="C770" s="98" t="s">
        <v>36</v>
      </c>
      <c r="D770" s="98" t="s">
        <v>37</v>
      </c>
      <c r="E770" s="98" t="s">
        <v>46</v>
      </c>
      <c r="F770" s="98" t="s">
        <v>11</v>
      </c>
      <c r="G770" s="98" t="s">
        <v>93</v>
      </c>
      <c r="H770" s="121">
        <v>0.81175773807070417</v>
      </c>
      <c r="I770" s="98" t="s">
        <v>146</v>
      </c>
      <c r="J770" s="11"/>
    </row>
    <row r="771" spans="1:10" hidden="1" x14ac:dyDescent="0.25">
      <c r="A771" s="11"/>
      <c r="B771" s="98">
        <v>2024</v>
      </c>
      <c r="C771" s="98" t="s">
        <v>36</v>
      </c>
      <c r="D771" s="98" t="s">
        <v>37</v>
      </c>
      <c r="E771" s="98" t="s">
        <v>46</v>
      </c>
      <c r="F771" s="98" t="s">
        <v>11</v>
      </c>
      <c r="G771" s="98" t="s">
        <v>93</v>
      </c>
      <c r="H771" s="121">
        <v>0.81175773807070417</v>
      </c>
      <c r="I771" s="98" t="s">
        <v>145</v>
      </c>
      <c r="J771" s="11"/>
    </row>
    <row r="772" spans="1:10" x14ac:dyDescent="0.25">
      <c r="A772" s="11"/>
      <c r="B772" s="98">
        <v>2024</v>
      </c>
      <c r="C772" s="98" t="s">
        <v>36</v>
      </c>
      <c r="D772" s="98" t="s">
        <v>37</v>
      </c>
      <c r="E772" s="98" t="s">
        <v>46</v>
      </c>
      <c r="F772" s="98" t="s">
        <v>11</v>
      </c>
      <c r="G772" s="98" t="s">
        <v>93</v>
      </c>
      <c r="H772" s="121">
        <v>0.81175773807070417</v>
      </c>
      <c r="I772" s="98" t="s">
        <v>134</v>
      </c>
      <c r="J772" s="11"/>
    </row>
    <row r="773" spans="1:10" hidden="1" x14ac:dyDescent="0.25">
      <c r="A773" s="11"/>
      <c r="B773" s="98">
        <v>2024</v>
      </c>
      <c r="C773" s="98" t="s">
        <v>36</v>
      </c>
      <c r="D773" s="98" t="s">
        <v>37</v>
      </c>
      <c r="E773" s="98" t="s">
        <v>46</v>
      </c>
      <c r="F773" s="98" t="s">
        <v>233</v>
      </c>
      <c r="G773" s="98" t="s">
        <v>94</v>
      </c>
      <c r="H773" s="121">
        <v>0.3474130226179839</v>
      </c>
      <c r="I773" s="98" t="s">
        <v>146</v>
      </c>
      <c r="J773" s="11"/>
    </row>
    <row r="774" spans="1:10" hidden="1" x14ac:dyDescent="0.25">
      <c r="A774" s="11"/>
      <c r="B774" s="98">
        <v>2024</v>
      </c>
      <c r="C774" s="98" t="s">
        <v>36</v>
      </c>
      <c r="D774" s="98" t="s">
        <v>37</v>
      </c>
      <c r="E774" s="98" t="s">
        <v>46</v>
      </c>
      <c r="F774" s="98" t="s">
        <v>233</v>
      </c>
      <c r="G774" s="98" t="s">
        <v>94</v>
      </c>
      <c r="H774" s="121">
        <v>0.17370651130899195</v>
      </c>
      <c r="I774" s="98" t="s">
        <v>145</v>
      </c>
      <c r="J774" s="11"/>
    </row>
    <row r="775" spans="1:10" x14ac:dyDescent="0.25">
      <c r="A775" s="11"/>
      <c r="B775" s="98">
        <v>2024</v>
      </c>
      <c r="C775" s="98" t="s">
        <v>36</v>
      </c>
      <c r="D775" s="98" t="s">
        <v>37</v>
      </c>
      <c r="E775" s="98" t="s">
        <v>46</v>
      </c>
      <c r="F775" s="98" t="s">
        <v>233</v>
      </c>
      <c r="G775" s="98" t="s">
        <v>94</v>
      </c>
      <c r="H775" s="121">
        <v>0.17370651130899195</v>
      </c>
      <c r="I775" s="98" t="s">
        <v>134</v>
      </c>
      <c r="J775" s="11"/>
    </row>
    <row r="776" spans="1:10" hidden="1" x14ac:dyDescent="0.25">
      <c r="A776" s="11"/>
      <c r="B776" s="98">
        <v>2024</v>
      </c>
      <c r="C776" s="98" t="s">
        <v>36</v>
      </c>
      <c r="D776" s="98" t="s">
        <v>37</v>
      </c>
      <c r="E776" s="98" t="s">
        <v>46</v>
      </c>
      <c r="F776" s="98" t="s">
        <v>17</v>
      </c>
      <c r="G776" s="98" t="s">
        <v>95</v>
      </c>
      <c r="H776" s="121">
        <v>8.3339040013550356</v>
      </c>
      <c r="I776" s="98" t="s">
        <v>146</v>
      </c>
      <c r="J776" s="11"/>
    </row>
    <row r="777" spans="1:10" hidden="1" x14ac:dyDescent="0.25">
      <c r="A777" s="11"/>
      <c r="B777" s="98">
        <v>2024</v>
      </c>
      <c r="C777" s="98" t="s">
        <v>36</v>
      </c>
      <c r="D777" s="98" t="s">
        <v>37</v>
      </c>
      <c r="E777" s="98" t="s">
        <v>46</v>
      </c>
      <c r="F777" s="98" t="s">
        <v>17</v>
      </c>
      <c r="G777" s="98" t="s">
        <v>95</v>
      </c>
      <c r="H777" s="121">
        <v>8.3339040013550356</v>
      </c>
      <c r="I777" s="98" t="s">
        <v>145</v>
      </c>
      <c r="J777" s="11"/>
    </row>
    <row r="778" spans="1:10" x14ac:dyDescent="0.25">
      <c r="A778" s="11"/>
      <c r="B778" s="98">
        <v>2024</v>
      </c>
      <c r="C778" s="98" t="s">
        <v>36</v>
      </c>
      <c r="D778" s="98" t="s">
        <v>37</v>
      </c>
      <c r="E778" s="98" t="s">
        <v>46</v>
      </c>
      <c r="F778" s="98" t="s">
        <v>17</v>
      </c>
      <c r="G778" s="98" t="s">
        <v>95</v>
      </c>
      <c r="H778" s="121">
        <v>8.3339040013550356</v>
      </c>
      <c r="I778" s="98" t="s">
        <v>134</v>
      </c>
      <c r="J778" s="11"/>
    </row>
    <row r="779" spans="1:10" hidden="1" x14ac:dyDescent="0.25">
      <c r="A779" s="11"/>
      <c r="B779" s="98">
        <v>2024</v>
      </c>
      <c r="C779" s="98" t="s">
        <v>36</v>
      </c>
      <c r="D779" s="98" t="s">
        <v>37</v>
      </c>
      <c r="E779" s="98" t="s">
        <v>46</v>
      </c>
      <c r="F779" s="98" t="s">
        <v>17</v>
      </c>
      <c r="G779" s="98" t="s">
        <v>96</v>
      </c>
      <c r="H779" s="121">
        <v>3.8765749821942463E-3</v>
      </c>
      <c r="I779" s="98" t="s">
        <v>146</v>
      </c>
      <c r="J779" s="11"/>
    </row>
    <row r="780" spans="1:10" hidden="1" x14ac:dyDescent="0.25">
      <c r="A780" s="11"/>
      <c r="B780" s="98">
        <v>2024</v>
      </c>
      <c r="C780" s="98" t="s">
        <v>36</v>
      </c>
      <c r="D780" s="98" t="s">
        <v>37</v>
      </c>
      <c r="E780" s="98" t="s">
        <v>46</v>
      </c>
      <c r="F780" s="98" t="s">
        <v>17</v>
      </c>
      <c r="G780" s="98" t="s">
        <v>96</v>
      </c>
      <c r="H780" s="121">
        <v>3.8765749821942463E-3</v>
      </c>
      <c r="I780" s="98" t="s">
        <v>145</v>
      </c>
      <c r="J780" s="11"/>
    </row>
    <row r="781" spans="1:10" x14ac:dyDescent="0.25">
      <c r="A781" s="11"/>
      <c r="B781" s="98">
        <v>2024</v>
      </c>
      <c r="C781" s="98" t="s">
        <v>36</v>
      </c>
      <c r="D781" s="98" t="s">
        <v>37</v>
      </c>
      <c r="E781" s="98" t="s">
        <v>46</v>
      </c>
      <c r="F781" s="98" t="s">
        <v>17</v>
      </c>
      <c r="G781" s="98" t="s">
        <v>96</v>
      </c>
      <c r="H781" s="121">
        <v>3.8765749821942463E-3</v>
      </c>
      <c r="I781" s="98" t="s">
        <v>134</v>
      </c>
      <c r="J781" s="11"/>
    </row>
    <row r="782" spans="1:10" hidden="1" x14ac:dyDescent="0.25">
      <c r="A782" s="11"/>
      <c r="B782" s="98">
        <v>2024</v>
      </c>
      <c r="C782" s="98" t="s">
        <v>36</v>
      </c>
      <c r="D782" s="98" t="s">
        <v>37</v>
      </c>
      <c r="E782" s="98" t="s">
        <v>46</v>
      </c>
      <c r="F782" s="98" t="s">
        <v>17</v>
      </c>
      <c r="G782" s="98" t="s">
        <v>97</v>
      </c>
      <c r="H782" s="121">
        <v>14.3783849538691</v>
      </c>
      <c r="I782" s="98" t="s">
        <v>146</v>
      </c>
      <c r="J782" s="11"/>
    </row>
    <row r="783" spans="1:10" hidden="1" x14ac:dyDescent="0.25">
      <c r="A783" s="11"/>
      <c r="B783" s="98">
        <v>2024</v>
      </c>
      <c r="C783" s="98" t="s">
        <v>36</v>
      </c>
      <c r="D783" s="98" t="s">
        <v>37</v>
      </c>
      <c r="E783" s="98" t="s">
        <v>46</v>
      </c>
      <c r="F783" s="98" t="s">
        <v>17</v>
      </c>
      <c r="G783" s="98" t="s">
        <v>97</v>
      </c>
      <c r="H783" s="121">
        <v>14.3783849538691</v>
      </c>
      <c r="I783" s="98" t="s">
        <v>145</v>
      </c>
      <c r="J783" s="11"/>
    </row>
    <row r="784" spans="1:10" x14ac:dyDescent="0.25">
      <c r="A784" s="11"/>
      <c r="B784" s="98">
        <v>2024</v>
      </c>
      <c r="C784" s="98" t="s">
        <v>36</v>
      </c>
      <c r="D784" s="98" t="s">
        <v>37</v>
      </c>
      <c r="E784" s="98" t="s">
        <v>46</v>
      </c>
      <c r="F784" s="98" t="s">
        <v>17</v>
      </c>
      <c r="G784" s="98" t="s">
        <v>97</v>
      </c>
      <c r="H784" s="121">
        <v>14.3783849538691</v>
      </c>
      <c r="I784" s="98" t="s">
        <v>134</v>
      </c>
      <c r="J784" s="11"/>
    </row>
    <row r="785" spans="1:10" hidden="1" x14ac:dyDescent="0.25">
      <c r="A785" s="11"/>
      <c r="B785" s="98">
        <v>2024</v>
      </c>
      <c r="C785" s="98" t="s">
        <v>36</v>
      </c>
      <c r="D785" s="98" t="s">
        <v>37</v>
      </c>
      <c r="E785" s="98" t="s">
        <v>46</v>
      </c>
      <c r="F785" s="98" t="s">
        <v>17</v>
      </c>
      <c r="G785" s="98" t="s">
        <v>113</v>
      </c>
      <c r="H785" s="121">
        <v>5.4139041166286393E-2</v>
      </c>
      <c r="I785" s="98" t="s">
        <v>146</v>
      </c>
      <c r="J785" s="11"/>
    </row>
    <row r="786" spans="1:10" hidden="1" x14ac:dyDescent="0.25">
      <c r="A786" s="11"/>
      <c r="B786" s="98">
        <v>2024</v>
      </c>
      <c r="C786" s="98" t="s">
        <v>36</v>
      </c>
      <c r="D786" s="98" t="s">
        <v>37</v>
      </c>
      <c r="E786" s="98" t="s">
        <v>46</v>
      </c>
      <c r="F786" s="98" t="s">
        <v>17</v>
      </c>
      <c r="G786" s="98" t="s">
        <v>113</v>
      </c>
      <c r="H786" s="121">
        <v>5.4139041166286393E-2</v>
      </c>
      <c r="I786" s="98" t="s">
        <v>145</v>
      </c>
      <c r="J786" s="11"/>
    </row>
    <row r="787" spans="1:10" x14ac:dyDescent="0.25">
      <c r="A787" s="11"/>
      <c r="B787" s="98">
        <v>2024</v>
      </c>
      <c r="C787" s="98" t="s">
        <v>36</v>
      </c>
      <c r="D787" s="98" t="s">
        <v>37</v>
      </c>
      <c r="E787" s="98" t="s">
        <v>46</v>
      </c>
      <c r="F787" s="98" t="s">
        <v>17</v>
      </c>
      <c r="G787" s="98" t="s">
        <v>113</v>
      </c>
      <c r="H787" s="121">
        <v>5.4139041166286393E-2</v>
      </c>
      <c r="I787" s="98" t="s">
        <v>134</v>
      </c>
      <c r="J787" s="11"/>
    </row>
    <row r="788" spans="1:10" hidden="1" x14ac:dyDescent="0.25">
      <c r="A788" s="11"/>
      <c r="B788" s="98">
        <v>2024</v>
      </c>
      <c r="C788" s="98" t="s">
        <v>36</v>
      </c>
      <c r="D788" s="98" t="s">
        <v>37</v>
      </c>
      <c r="E788" s="98" t="s">
        <v>46</v>
      </c>
      <c r="F788" s="98" t="s">
        <v>18</v>
      </c>
      <c r="G788" s="98" t="s">
        <v>114</v>
      </c>
      <c r="H788" s="121">
        <v>3.1435070742245945</v>
      </c>
      <c r="I788" s="98" t="s">
        <v>146</v>
      </c>
      <c r="J788" s="11"/>
    </row>
    <row r="789" spans="1:10" hidden="1" x14ac:dyDescent="0.25">
      <c r="A789" s="11"/>
      <c r="B789" s="98">
        <v>2024</v>
      </c>
      <c r="C789" s="98" t="s">
        <v>36</v>
      </c>
      <c r="D789" s="98" t="s">
        <v>37</v>
      </c>
      <c r="E789" s="98" t="s">
        <v>46</v>
      </c>
      <c r="F789" s="98" t="s">
        <v>18</v>
      </c>
      <c r="G789" s="98" t="s">
        <v>114</v>
      </c>
      <c r="H789" s="121">
        <v>3.1435070742245945</v>
      </c>
      <c r="I789" s="98" t="s">
        <v>145</v>
      </c>
      <c r="J789" s="11"/>
    </row>
    <row r="790" spans="1:10" x14ac:dyDescent="0.25">
      <c r="A790" s="11"/>
      <c r="B790" s="98">
        <v>2024</v>
      </c>
      <c r="C790" s="98" t="s">
        <v>36</v>
      </c>
      <c r="D790" s="98" t="s">
        <v>37</v>
      </c>
      <c r="E790" s="98" t="s">
        <v>46</v>
      </c>
      <c r="F790" s="98" t="s">
        <v>18</v>
      </c>
      <c r="G790" s="98" t="s">
        <v>114</v>
      </c>
      <c r="H790" s="121">
        <v>3.1435070742245945</v>
      </c>
      <c r="I790" s="98" t="s">
        <v>134</v>
      </c>
      <c r="J790" s="11"/>
    </row>
    <row r="791" spans="1:10" hidden="1" x14ac:dyDescent="0.25">
      <c r="A791" s="11"/>
      <c r="B791" s="98">
        <v>2024</v>
      </c>
      <c r="C791" s="98" t="s">
        <v>36</v>
      </c>
      <c r="D791" s="98" t="s">
        <v>37</v>
      </c>
      <c r="E791" s="98" t="s">
        <v>46</v>
      </c>
      <c r="F791" s="98" t="s">
        <v>18</v>
      </c>
      <c r="G791" s="98" t="s">
        <v>101</v>
      </c>
      <c r="H791" s="121">
        <v>0.3199643707279311</v>
      </c>
      <c r="I791" s="98" t="s">
        <v>146</v>
      </c>
      <c r="J791" s="11"/>
    </row>
    <row r="792" spans="1:10" hidden="1" x14ac:dyDescent="0.25">
      <c r="A792" s="11"/>
      <c r="B792" s="98">
        <v>2024</v>
      </c>
      <c r="C792" s="98" t="s">
        <v>36</v>
      </c>
      <c r="D792" s="98" t="s">
        <v>37</v>
      </c>
      <c r="E792" s="98" t="s">
        <v>46</v>
      </c>
      <c r="F792" s="98" t="s">
        <v>18</v>
      </c>
      <c r="G792" s="98" t="s">
        <v>101</v>
      </c>
      <c r="H792" s="121">
        <v>0.15998218536396555</v>
      </c>
      <c r="I792" s="98" t="s">
        <v>145</v>
      </c>
      <c r="J792" s="11"/>
    </row>
    <row r="793" spans="1:10" x14ac:dyDescent="0.25">
      <c r="A793" s="11"/>
      <c r="B793" s="98">
        <v>2024</v>
      </c>
      <c r="C793" s="98" t="s">
        <v>36</v>
      </c>
      <c r="D793" s="98" t="s">
        <v>37</v>
      </c>
      <c r="E793" s="98" t="s">
        <v>46</v>
      </c>
      <c r="F793" s="98" t="s">
        <v>18</v>
      </c>
      <c r="G793" s="98" t="s">
        <v>101</v>
      </c>
      <c r="H793" s="121">
        <v>0.15998218536396555</v>
      </c>
      <c r="I793" s="98" t="s">
        <v>134</v>
      </c>
      <c r="J793" s="11"/>
    </row>
    <row r="794" spans="1:10" hidden="1" x14ac:dyDescent="0.25">
      <c r="A794" s="11"/>
      <c r="B794" s="98">
        <v>2024</v>
      </c>
      <c r="C794" s="98" t="s">
        <v>36</v>
      </c>
      <c r="D794" s="98" t="s">
        <v>37</v>
      </c>
      <c r="E794" s="98" t="s">
        <v>46</v>
      </c>
      <c r="F794" s="98" t="s">
        <v>18</v>
      </c>
      <c r="G794" s="98" t="s">
        <v>103</v>
      </c>
      <c r="H794" s="121">
        <v>9.0436458604038455E-2</v>
      </c>
      <c r="I794" s="98" t="s">
        <v>146</v>
      </c>
      <c r="J794" s="11"/>
    </row>
    <row r="795" spans="1:10" hidden="1" x14ac:dyDescent="0.25">
      <c r="A795" s="11"/>
      <c r="B795" s="98">
        <v>2024</v>
      </c>
      <c r="C795" s="98" t="s">
        <v>36</v>
      </c>
      <c r="D795" s="98" t="s">
        <v>37</v>
      </c>
      <c r="E795" s="98" t="s">
        <v>46</v>
      </c>
      <c r="F795" s="98" t="s">
        <v>18</v>
      </c>
      <c r="G795" s="98" t="s">
        <v>103</v>
      </c>
      <c r="H795" s="121">
        <v>9.0436458604038455E-2</v>
      </c>
      <c r="I795" s="98" t="s">
        <v>145</v>
      </c>
      <c r="J795" s="11"/>
    </row>
    <row r="796" spans="1:10" x14ac:dyDescent="0.25">
      <c r="A796" s="11"/>
      <c r="B796" s="98">
        <v>2024</v>
      </c>
      <c r="C796" s="98" t="s">
        <v>36</v>
      </c>
      <c r="D796" s="98" t="s">
        <v>37</v>
      </c>
      <c r="E796" s="98" t="s">
        <v>46</v>
      </c>
      <c r="F796" s="98" t="s">
        <v>18</v>
      </c>
      <c r="G796" s="98" t="s">
        <v>103</v>
      </c>
      <c r="H796" s="121">
        <v>9.0436458604038455E-2</v>
      </c>
      <c r="I796" s="98" t="s">
        <v>134</v>
      </c>
      <c r="J796" s="11"/>
    </row>
    <row r="797" spans="1:10" hidden="1" x14ac:dyDescent="0.25">
      <c r="A797" s="11"/>
      <c r="B797" s="98">
        <v>2024</v>
      </c>
      <c r="C797" s="98" t="s">
        <v>36</v>
      </c>
      <c r="D797" s="98" t="s">
        <v>37</v>
      </c>
      <c r="E797" s="98" t="s">
        <v>46</v>
      </c>
      <c r="F797" s="98" t="s">
        <v>18</v>
      </c>
      <c r="G797" s="98" t="s">
        <v>111</v>
      </c>
      <c r="H797" s="121">
        <v>2.744865189005281E-2</v>
      </c>
      <c r="I797" s="98" t="s">
        <v>146</v>
      </c>
      <c r="J797" s="11"/>
    </row>
    <row r="798" spans="1:10" hidden="1" x14ac:dyDescent="0.25">
      <c r="A798" s="11"/>
      <c r="B798" s="98">
        <v>2024</v>
      </c>
      <c r="C798" s="98" t="s">
        <v>36</v>
      </c>
      <c r="D798" s="98" t="s">
        <v>37</v>
      </c>
      <c r="E798" s="98" t="s">
        <v>46</v>
      </c>
      <c r="F798" s="98" t="s">
        <v>18</v>
      </c>
      <c r="G798" s="98" t="s">
        <v>111</v>
      </c>
      <c r="H798" s="121">
        <v>1.3724325945026405E-2</v>
      </c>
      <c r="I798" s="98" t="s">
        <v>145</v>
      </c>
      <c r="J798" s="11"/>
    </row>
    <row r="799" spans="1:10" x14ac:dyDescent="0.25">
      <c r="A799" s="11"/>
      <c r="B799" s="98">
        <v>2024</v>
      </c>
      <c r="C799" s="98" t="s">
        <v>36</v>
      </c>
      <c r="D799" s="98" t="s">
        <v>37</v>
      </c>
      <c r="E799" s="98" t="s">
        <v>46</v>
      </c>
      <c r="F799" s="98" t="s">
        <v>18</v>
      </c>
      <c r="G799" s="98" t="s">
        <v>111</v>
      </c>
      <c r="H799" s="121">
        <v>1.3724325945026405E-2</v>
      </c>
      <c r="I799" s="98" t="s">
        <v>134</v>
      </c>
      <c r="J799" s="11"/>
    </row>
    <row r="800" spans="1:10" hidden="1" x14ac:dyDescent="0.25">
      <c r="A800" s="11"/>
      <c r="B800" s="98">
        <v>2024</v>
      </c>
      <c r="C800" s="98" t="s">
        <v>36</v>
      </c>
      <c r="D800" s="98" t="s">
        <v>37</v>
      </c>
      <c r="E800" s="98" t="s">
        <v>46</v>
      </c>
      <c r="F800" s="98" t="s">
        <v>19</v>
      </c>
      <c r="G800" s="98" t="s">
        <v>107</v>
      </c>
      <c r="H800" s="121">
        <v>2.9885404208986257</v>
      </c>
      <c r="I800" s="98" t="s">
        <v>146</v>
      </c>
      <c r="J800" s="11"/>
    </row>
    <row r="801" spans="1:10" hidden="1" x14ac:dyDescent="0.25">
      <c r="A801" s="11"/>
      <c r="B801" s="98">
        <v>2024</v>
      </c>
      <c r="C801" s="98" t="s">
        <v>36</v>
      </c>
      <c r="D801" s="98" t="s">
        <v>37</v>
      </c>
      <c r="E801" s="98" t="s">
        <v>46</v>
      </c>
      <c r="F801" s="98" t="s">
        <v>19</v>
      </c>
      <c r="G801" s="98" t="s">
        <v>107</v>
      </c>
      <c r="H801" s="121">
        <v>2.9885404208986257</v>
      </c>
      <c r="I801" s="98" t="s">
        <v>145</v>
      </c>
      <c r="J801" s="11"/>
    </row>
    <row r="802" spans="1:10" x14ac:dyDescent="0.25">
      <c r="A802" s="11"/>
      <c r="B802" s="98">
        <v>2024</v>
      </c>
      <c r="C802" s="98" t="s">
        <v>36</v>
      </c>
      <c r="D802" s="98" t="s">
        <v>37</v>
      </c>
      <c r="E802" s="98" t="s">
        <v>46</v>
      </c>
      <c r="F802" s="98" t="s">
        <v>19</v>
      </c>
      <c r="G802" s="98" t="s">
        <v>107</v>
      </c>
      <c r="H802" s="121">
        <v>2.9885404208986257</v>
      </c>
      <c r="I802" s="98" t="s">
        <v>134</v>
      </c>
      <c r="J802" s="11"/>
    </row>
    <row r="803" spans="1:10" hidden="1" x14ac:dyDescent="0.25">
      <c r="A803" s="11"/>
      <c r="B803" s="98">
        <v>2024</v>
      </c>
      <c r="C803" s="98" t="s">
        <v>36</v>
      </c>
      <c r="D803" s="98" t="s">
        <v>37</v>
      </c>
      <c r="E803" s="98" t="s">
        <v>46</v>
      </c>
      <c r="F803" s="98" t="s">
        <v>19</v>
      </c>
      <c r="G803" s="98" t="s">
        <v>108</v>
      </c>
      <c r="H803" s="121">
        <v>0.2314325685270455</v>
      </c>
      <c r="I803" s="98" t="s">
        <v>146</v>
      </c>
      <c r="J803" s="11"/>
    </row>
    <row r="804" spans="1:10" hidden="1" x14ac:dyDescent="0.25">
      <c r="A804" s="11"/>
      <c r="B804" s="98">
        <v>2024</v>
      </c>
      <c r="C804" s="98" t="s">
        <v>36</v>
      </c>
      <c r="D804" s="98" t="s">
        <v>37</v>
      </c>
      <c r="E804" s="98" t="s">
        <v>46</v>
      </c>
      <c r="F804" s="98" t="s">
        <v>19</v>
      </c>
      <c r="G804" s="98" t="s">
        <v>108</v>
      </c>
      <c r="H804" s="121">
        <v>0.2314325685270455</v>
      </c>
      <c r="I804" s="98" t="s">
        <v>145</v>
      </c>
      <c r="J804" s="11"/>
    </row>
    <row r="805" spans="1:10" x14ac:dyDescent="0.25">
      <c r="A805" s="11"/>
      <c r="B805" s="98">
        <v>2024</v>
      </c>
      <c r="C805" s="98" t="s">
        <v>36</v>
      </c>
      <c r="D805" s="98" t="s">
        <v>37</v>
      </c>
      <c r="E805" s="98" t="s">
        <v>46</v>
      </c>
      <c r="F805" s="98" t="s">
        <v>19</v>
      </c>
      <c r="G805" s="98" t="s">
        <v>108</v>
      </c>
      <c r="H805" s="121">
        <v>0.2314325685270455</v>
      </c>
      <c r="I805" s="98" t="s">
        <v>134</v>
      </c>
      <c r="J805" s="11"/>
    </row>
  </sheetData>
  <sheetProtection algorithmName="SHA-512" hashValue="b+gdmMyZqkhrk6naBFrsPUIpr6HzTOo1p0I0/k7P87zVNaXI+QZOiIg8r+TNedcnPVeN/ZHqsmd+HFdL3SblIQ==" saltValue="UNl4afG24pZFIhqN7eo8Og==" spinCount="100000" sheet="1" objects="1" scenarios="1" sort="0" autoFilter="0"/>
  <mergeCells count="3">
    <mergeCell ref="B2:I2"/>
    <mergeCell ref="B4:I4"/>
    <mergeCell ref="B5:I5"/>
  </mergeCell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799"/>
  <sheetViews>
    <sheetView workbookViewId="0"/>
  </sheetViews>
  <sheetFormatPr baseColWidth="10" defaultColWidth="9.140625" defaultRowHeight="15" x14ac:dyDescent="0.25"/>
  <sheetData>
    <row r="1" spans="1:12" x14ac:dyDescent="0.25">
      <c r="A1" t="s">
        <v>3</v>
      </c>
      <c r="B1" t="s">
        <v>5</v>
      </c>
      <c r="C1" t="s">
        <v>175</v>
      </c>
      <c r="D1" t="s">
        <v>227</v>
      </c>
      <c r="E1" t="s">
        <v>1</v>
      </c>
      <c r="F1" t="s">
        <v>4</v>
      </c>
      <c r="G1" t="s">
        <v>6</v>
      </c>
      <c r="H1" t="s">
        <v>43</v>
      </c>
      <c r="I1" t="s">
        <v>47</v>
      </c>
      <c r="J1" t="s">
        <v>130</v>
      </c>
      <c r="K1" t="s">
        <v>132</v>
      </c>
      <c r="L1" t="s">
        <v>59</v>
      </c>
    </row>
    <row r="2" spans="1:12" x14ac:dyDescent="0.25">
      <c r="A2">
        <v>1</v>
      </c>
      <c r="B2">
        <v>15</v>
      </c>
      <c r="C2">
        <v>2</v>
      </c>
      <c r="D2">
        <v>0</v>
      </c>
      <c r="E2">
        <v>2024</v>
      </c>
      <c r="F2" t="s">
        <v>8</v>
      </c>
      <c r="G2" t="s">
        <v>20</v>
      </c>
      <c r="H2" t="s">
        <v>44</v>
      </c>
      <c r="I2" t="s">
        <v>229</v>
      </c>
      <c r="J2" t="s">
        <v>70</v>
      </c>
      <c r="K2">
        <v>9.0353300480867146E-3</v>
      </c>
      <c r="L2" t="s">
        <v>146</v>
      </c>
    </row>
    <row r="3" spans="1:12" x14ac:dyDescent="0.25">
      <c r="A3">
        <v>1</v>
      </c>
      <c r="B3">
        <v>15</v>
      </c>
      <c r="C3">
        <v>2</v>
      </c>
      <c r="D3">
        <v>1</v>
      </c>
      <c r="E3">
        <v>2024</v>
      </c>
      <c r="F3" t="s">
        <v>8</v>
      </c>
      <c r="G3" t="s">
        <v>20</v>
      </c>
      <c r="H3" t="s">
        <v>44</v>
      </c>
      <c r="I3" t="s">
        <v>229</v>
      </c>
      <c r="J3" t="s">
        <v>70</v>
      </c>
      <c r="K3">
        <v>9.0353300480867146E-3</v>
      </c>
      <c r="L3" t="s">
        <v>145</v>
      </c>
    </row>
    <row r="4" spans="1:12" x14ac:dyDescent="0.25">
      <c r="A4">
        <v>1</v>
      </c>
      <c r="B4">
        <v>15</v>
      </c>
      <c r="C4">
        <v>2</v>
      </c>
      <c r="D4">
        <v>2</v>
      </c>
      <c r="E4">
        <v>2024</v>
      </c>
      <c r="F4" t="s">
        <v>8</v>
      </c>
      <c r="G4" t="s">
        <v>20</v>
      </c>
      <c r="H4" t="s">
        <v>44</v>
      </c>
      <c r="I4" t="s">
        <v>229</v>
      </c>
      <c r="J4" t="s">
        <v>70</v>
      </c>
      <c r="K4">
        <v>2.7105990144260145E-2</v>
      </c>
      <c r="L4" t="s">
        <v>134</v>
      </c>
    </row>
    <row r="5" spans="1:12" x14ac:dyDescent="0.25">
      <c r="A5">
        <v>1</v>
      </c>
      <c r="B5">
        <v>15</v>
      </c>
      <c r="C5">
        <v>2</v>
      </c>
      <c r="D5">
        <v>0</v>
      </c>
      <c r="E5">
        <v>2024</v>
      </c>
      <c r="F5" t="s">
        <v>8</v>
      </c>
      <c r="G5" t="s">
        <v>20</v>
      </c>
      <c r="H5" t="s">
        <v>44</v>
      </c>
      <c r="I5" t="s">
        <v>230</v>
      </c>
      <c r="J5" t="s">
        <v>71</v>
      </c>
      <c r="K5">
        <v>1.7589278388009572E-2</v>
      </c>
      <c r="L5" t="s">
        <v>146</v>
      </c>
    </row>
    <row r="6" spans="1:12" x14ac:dyDescent="0.25">
      <c r="A6">
        <v>1</v>
      </c>
      <c r="B6">
        <v>15</v>
      </c>
      <c r="C6">
        <v>2</v>
      </c>
      <c r="D6">
        <v>1</v>
      </c>
      <c r="E6">
        <v>2024</v>
      </c>
      <c r="F6" t="s">
        <v>8</v>
      </c>
      <c r="G6" t="s">
        <v>20</v>
      </c>
      <c r="H6" t="s">
        <v>44</v>
      </c>
      <c r="I6" t="s">
        <v>230</v>
      </c>
      <c r="J6" t="s">
        <v>71</v>
      </c>
      <c r="K6">
        <v>1.7589278388009572E-2</v>
      </c>
      <c r="L6" t="s">
        <v>145</v>
      </c>
    </row>
    <row r="7" spans="1:12" x14ac:dyDescent="0.25">
      <c r="A7">
        <v>1</v>
      </c>
      <c r="B7">
        <v>15</v>
      </c>
      <c r="C7">
        <v>2</v>
      </c>
      <c r="D7">
        <v>2</v>
      </c>
      <c r="E7">
        <v>2024</v>
      </c>
      <c r="F7" t="s">
        <v>8</v>
      </c>
      <c r="G7" t="s">
        <v>20</v>
      </c>
      <c r="H7" t="s">
        <v>44</v>
      </c>
      <c r="I7" t="s">
        <v>230</v>
      </c>
      <c r="J7" t="s">
        <v>71</v>
      </c>
      <c r="K7">
        <v>5.276783516402872E-2</v>
      </c>
      <c r="L7" t="s">
        <v>134</v>
      </c>
    </row>
    <row r="8" spans="1:12" x14ac:dyDescent="0.25">
      <c r="A8">
        <v>1</v>
      </c>
      <c r="B8">
        <v>15</v>
      </c>
      <c r="C8">
        <v>2</v>
      </c>
      <c r="D8">
        <v>0</v>
      </c>
      <c r="E8">
        <v>2024</v>
      </c>
      <c r="F8" t="s">
        <v>8</v>
      </c>
      <c r="G8" t="s">
        <v>20</v>
      </c>
      <c r="H8" t="s">
        <v>44</v>
      </c>
      <c r="I8" t="s">
        <v>14</v>
      </c>
      <c r="J8" t="s">
        <v>72</v>
      </c>
      <c r="K8">
        <v>1.0729319817531341E-2</v>
      </c>
      <c r="L8" t="s">
        <v>146</v>
      </c>
    </row>
    <row r="9" spans="1:12" x14ac:dyDescent="0.25">
      <c r="A9">
        <v>1</v>
      </c>
      <c r="B9">
        <v>15</v>
      </c>
      <c r="C9">
        <v>2</v>
      </c>
      <c r="D9">
        <v>1</v>
      </c>
      <c r="E9">
        <v>2024</v>
      </c>
      <c r="F9" t="s">
        <v>8</v>
      </c>
      <c r="G9" t="s">
        <v>20</v>
      </c>
      <c r="H9" t="s">
        <v>44</v>
      </c>
      <c r="I9" t="s">
        <v>14</v>
      </c>
      <c r="J9" t="s">
        <v>72</v>
      </c>
      <c r="K9">
        <v>1.0729319817531341E-2</v>
      </c>
      <c r="L9" t="s">
        <v>145</v>
      </c>
    </row>
    <row r="10" spans="1:12" x14ac:dyDescent="0.25">
      <c r="A10">
        <v>1</v>
      </c>
      <c r="B10">
        <v>15</v>
      </c>
      <c r="C10">
        <v>2</v>
      </c>
      <c r="D10">
        <v>2</v>
      </c>
      <c r="E10">
        <v>2024</v>
      </c>
      <c r="F10" t="s">
        <v>8</v>
      </c>
      <c r="G10" t="s">
        <v>20</v>
      </c>
      <c r="H10" t="s">
        <v>44</v>
      </c>
      <c r="I10" t="s">
        <v>14</v>
      </c>
      <c r="J10" t="s">
        <v>72</v>
      </c>
      <c r="K10">
        <v>3.218795945259402E-2</v>
      </c>
      <c r="L10" t="s">
        <v>134</v>
      </c>
    </row>
    <row r="11" spans="1:12" x14ac:dyDescent="0.25">
      <c r="A11">
        <v>1</v>
      </c>
      <c r="B11">
        <v>15</v>
      </c>
      <c r="C11">
        <v>2</v>
      </c>
      <c r="D11">
        <v>0</v>
      </c>
      <c r="E11">
        <v>2024</v>
      </c>
      <c r="F11" t="s">
        <v>8</v>
      </c>
      <c r="G11" t="s">
        <v>20</v>
      </c>
      <c r="H11" t="s">
        <v>44</v>
      </c>
      <c r="I11" t="s">
        <v>14</v>
      </c>
      <c r="J11" t="s">
        <v>73</v>
      </c>
      <c r="K11">
        <v>0.14277006084207391</v>
      </c>
      <c r="L11" t="s">
        <v>146</v>
      </c>
    </row>
    <row r="12" spans="1:12" x14ac:dyDescent="0.25">
      <c r="A12">
        <v>1</v>
      </c>
      <c r="B12">
        <v>15</v>
      </c>
      <c r="C12">
        <v>2</v>
      </c>
      <c r="D12">
        <v>1</v>
      </c>
      <c r="E12">
        <v>2024</v>
      </c>
      <c r="F12" t="s">
        <v>8</v>
      </c>
      <c r="G12" t="s">
        <v>20</v>
      </c>
      <c r="H12" t="s">
        <v>44</v>
      </c>
      <c r="I12" t="s">
        <v>14</v>
      </c>
      <c r="J12" t="s">
        <v>73</v>
      </c>
      <c r="K12">
        <v>0.14277006084207391</v>
      </c>
      <c r="L12" t="s">
        <v>145</v>
      </c>
    </row>
    <row r="13" spans="1:12" x14ac:dyDescent="0.25">
      <c r="A13">
        <v>1</v>
      </c>
      <c r="B13">
        <v>15</v>
      </c>
      <c r="C13">
        <v>2</v>
      </c>
      <c r="D13">
        <v>2</v>
      </c>
      <c r="E13">
        <v>2024</v>
      </c>
      <c r="F13" t="s">
        <v>8</v>
      </c>
      <c r="G13" t="s">
        <v>20</v>
      </c>
      <c r="H13" t="s">
        <v>44</v>
      </c>
      <c r="I13" t="s">
        <v>14</v>
      </c>
      <c r="J13" t="s">
        <v>73</v>
      </c>
      <c r="K13">
        <v>0.42831018252622172</v>
      </c>
      <c r="L13" t="s">
        <v>134</v>
      </c>
    </row>
    <row r="14" spans="1:12" x14ac:dyDescent="0.25">
      <c r="A14">
        <v>1</v>
      </c>
      <c r="B14">
        <v>15</v>
      </c>
      <c r="C14">
        <v>2</v>
      </c>
      <c r="D14">
        <v>0</v>
      </c>
      <c r="E14">
        <v>2024</v>
      </c>
      <c r="F14" t="s">
        <v>8</v>
      </c>
      <c r="G14" t="s">
        <v>20</v>
      </c>
      <c r="H14" t="s">
        <v>44</v>
      </c>
      <c r="I14" t="s">
        <v>14</v>
      </c>
      <c r="J14" t="s">
        <v>74</v>
      </c>
      <c r="K14">
        <v>0.17989137511591766</v>
      </c>
      <c r="L14" t="s">
        <v>146</v>
      </c>
    </row>
    <row r="15" spans="1:12" x14ac:dyDescent="0.25">
      <c r="A15">
        <v>1</v>
      </c>
      <c r="B15">
        <v>15</v>
      </c>
      <c r="C15">
        <v>2</v>
      </c>
      <c r="D15">
        <v>1</v>
      </c>
      <c r="E15">
        <v>2024</v>
      </c>
      <c r="F15" t="s">
        <v>8</v>
      </c>
      <c r="G15" t="s">
        <v>20</v>
      </c>
      <c r="H15" t="s">
        <v>44</v>
      </c>
      <c r="I15" t="s">
        <v>14</v>
      </c>
      <c r="J15" t="s">
        <v>74</v>
      </c>
      <c r="K15">
        <v>0.17989137511591766</v>
      </c>
      <c r="L15" t="s">
        <v>145</v>
      </c>
    </row>
    <row r="16" spans="1:12" x14ac:dyDescent="0.25">
      <c r="A16">
        <v>1</v>
      </c>
      <c r="B16">
        <v>15</v>
      </c>
      <c r="C16">
        <v>2</v>
      </c>
      <c r="D16">
        <v>2</v>
      </c>
      <c r="E16">
        <v>2024</v>
      </c>
      <c r="F16" t="s">
        <v>8</v>
      </c>
      <c r="G16" t="s">
        <v>20</v>
      </c>
      <c r="H16" t="s">
        <v>44</v>
      </c>
      <c r="I16" t="s">
        <v>14</v>
      </c>
      <c r="J16" t="s">
        <v>74</v>
      </c>
      <c r="K16">
        <v>0.53967412534775294</v>
      </c>
      <c r="L16" t="s">
        <v>134</v>
      </c>
    </row>
    <row r="17" spans="1:12" x14ac:dyDescent="0.25">
      <c r="A17">
        <v>1</v>
      </c>
      <c r="B17">
        <v>15</v>
      </c>
      <c r="C17">
        <v>2</v>
      </c>
      <c r="D17">
        <v>0</v>
      </c>
      <c r="E17">
        <v>2024</v>
      </c>
      <c r="F17" t="s">
        <v>8</v>
      </c>
      <c r="G17" t="s">
        <v>20</v>
      </c>
      <c r="H17" t="s">
        <v>44</v>
      </c>
      <c r="I17" t="s">
        <v>231</v>
      </c>
      <c r="J17" t="s">
        <v>75</v>
      </c>
      <c r="K17">
        <v>0.11495330575958525</v>
      </c>
      <c r="L17" t="s">
        <v>146</v>
      </c>
    </row>
    <row r="18" spans="1:12" x14ac:dyDescent="0.25">
      <c r="A18">
        <v>1</v>
      </c>
      <c r="B18">
        <v>15</v>
      </c>
      <c r="C18">
        <v>2</v>
      </c>
      <c r="D18">
        <v>1</v>
      </c>
      <c r="E18">
        <v>2024</v>
      </c>
      <c r="F18" t="s">
        <v>8</v>
      </c>
      <c r="G18" t="s">
        <v>20</v>
      </c>
      <c r="H18" t="s">
        <v>44</v>
      </c>
      <c r="I18" t="s">
        <v>231</v>
      </c>
      <c r="J18" t="s">
        <v>75</v>
      </c>
      <c r="K18">
        <v>0.11495330575958525</v>
      </c>
      <c r="L18" t="s">
        <v>145</v>
      </c>
    </row>
    <row r="19" spans="1:12" x14ac:dyDescent="0.25">
      <c r="A19">
        <v>1</v>
      </c>
      <c r="B19">
        <v>15</v>
      </c>
      <c r="C19">
        <v>2</v>
      </c>
      <c r="D19">
        <v>2</v>
      </c>
      <c r="E19">
        <v>2024</v>
      </c>
      <c r="F19" t="s">
        <v>8</v>
      </c>
      <c r="G19" t="s">
        <v>20</v>
      </c>
      <c r="H19" t="s">
        <v>44</v>
      </c>
      <c r="I19" t="s">
        <v>231</v>
      </c>
      <c r="J19" t="s">
        <v>75</v>
      </c>
      <c r="K19">
        <v>0.34485991727875576</v>
      </c>
      <c r="L19" t="s">
        <v>134</v>
      </c>
    </row>
    <row r="20" spans="1:12" x14ac:dyDescent="0.25">
      <c r="A20">
        <v>1</v>
      </c>
      <c r="B20">
        <v>15</v>
      </c>
      <c r="C20">
        <v>2</v>
      </c>
      <c r="D20">
        <v>0</v>
      </c>
      <c r="E20">
        <v>2024</v>
      </c>
      <c r="F20" t="s">
        <v>8</v>
      </c>
      <c r="G20" t="s">
        <v>20</v>
      </c>
      <c r="H20" t="s">
        <v>45</v>
      </c>
      <c r="I20" t="s">
        <v>11</v>
      </c>
      <c r="J20" t="s">
        <v>110</v>
      </c>
      <c r="K20">
        <v>1.37306863066872E-3</v>
      </c>
      <c r="L20" t="s">
        <v>146</v>
      </c>
    </row>
    <row r="21" spans="1:12" x14ac:dyDescent="0.25">
      <c r="A21">
        <v>1</v>
      </c>
      <c r="B21">
        <v>15</v>
      </c>
      <c r="C21">
        <v>2</v>
      </c>
      <c r="D21">
        <v>1</v>
      </c>
      <c r="E21">
        <v>2024</v>
      </c>
      <c r="F21" t="s">
        <v>8</v>
      </c>
      <c r="G21" t="s">
        <v>20</v>
      </c>
      <c r="H21" t="s">
        <v>45</v>
      </c>
      <c r="I21" t="s">
        <v>11</v>
      </c>
      <c r="J21" t="s">
        <v>110</v>
      </c>
      <c r="K21">
        <v>1.37306863066872E-3</v>
      </c>
      <c r="L21" t="s">
        <v>145</v>
      </c>
    </row>
    <row r="22" spans="1:12" x14ac:dyDescent="0.25">
      <c r="A22">
        <v>1</v>
      </c>
      <c r="B22">
        <v>15</v>
      </c>
      <c r="C22">
        <v>2</v>
      </c>
      <c r="D22">
        <v>2</v>
      </c>
      <c r="E22">
        <v>2024</v>
      </c>
      <c r="F22" t="s">
        <v>8</v>
      </c>
      <c r="G22" t="s">
        <v>20</v>
      </c>
      <c r="H22" t="s">
        <v>45</v>
      </c>
      <c r="I22" t="s">
        <v>11</v>
      </c>
      <c r="J22" t="s">
        <v>110</v>
      </c>
      <c r="K22">
        <v>1.37306863066872E-3</v>
      </c>
      <c r="L22" t="s">
        <v>134</v>
      </c>
    </row>
    <row r="23" spans="1:12" x14ac:dyDescent="0.25">
      <c r="A23">
        <v>1</v>
      </c>
      <c r="B23">
        <v>15</v>
      </c>
      <c r="C23">
        <v>2</v>
      </c>
      <c r="D23">
        <v>0</v>
      </c>
      <c r="E23">
        <v>2024</v>
      </c>
      <c r="F23" t="s">
        <v>8</v>
      </c>
      <c r="G23" t="s">
        <v>20</v>
      </c>
      <c r="H23" t="s">
        <v>45</v>
      </c>
      <c r="I23" t="s">
        <v>11</v>
      </c>
      <c r="J23" t="s">
        <v>76</v>
      </c>
      <c r="K23">
        <v>2.9152131633099808E-3</v>
      </c>
      <c r="L23" t="s">
        <v>146</v>
      </c>
    </row>
    <row r="24" spans="1:12" x14ac:dyDescent="0.25">
      <c r="A24">
        <v>1</v>
      </c>
      <c r="B24">
        <v>15</v>
      </c>
      <c r="C24">
        <v>2</v>
      </c>
      <c r="D24">
        <v>1</v>
      </c>
      <c r="E24">
        <v>2024</v>
      </c>
      <c r="F24" t="s">
        <v>8</v>
      </c>
      <c r="G24" t="s">
        <v>20</v>
      </c>
      <c r="H24" t="s">
        <v>45</v>
      </c>
      <c r="I24" t="s">
        <v>11</v>
      </c>
      <c r="J24" t="s">
        <v>76</v>
      </c>
      <c r="K24">
        <v>2.9152131633099808E-3</v>
      </c>
      <c r="L24" t="s">
        <v>145</v>
      </c>
    </row>
    <row r="25" spans="1:12" x14ac:dyDescent="0.25">
      <c r="A25">
        <v>1</v>
      </c>
      <c r="B25">
        <v>15</v>
      </c>
      <c r="C25">
        <v>2</v>
      </c>
      <c r="D25">
        <v>2</v>
      </c>
      <c r="E25">
        <v>2024</v>
      </c>
      <c r="F25" t="s">
        <v>8</v>
      </c>
      <c r="G25" t="s">
        <v>20</v>
      </c>
      <c r="H25" t="s">
        <v>45</v>
      </c>
      <c r="I25" t="s">
        <v>11</v>
      </c>
      <c r="J25" t="s">
        <v>76</v>
      </c>
      <c r="K25">
        <v>2.9152131633099808E-3</v>
      </c>
      <c r="L25" t="s">
        <v>134</v>
      </c>
    </row>
    <row r="26" spans="1:12" x14ac:dyDescent="0.25">
      <c r="A26">
        <v>1</v>
      </c>
      <c r="B26">
        <v>15</v>
      </c>
      <c r="C26">
        <v>2</v>
      </c>
      <c r="D26">
        <v>0</v>
      </c>
      <c r="E26">
        <v>2024</v>
      </c>
      <c r="F26" t="s">
        <v>8</v>
      </c>
      <c r="G26" t="s">
        <v>20</v>
      </c>
      <c r="H26" t="s">
        <v>45</v>
      </c>
      <c r="I26" t="s">
        <v>11</v>
      </c>
      <c r="J26" t="s">
        <v>77</v>
      </c>
      <c r="K26">
        <v>6.999957724977789E-5</v>
      </c>
      <c r="L26" t="s">
        <v>146</v>
      </c>
    </row>
    <row r="27" spans="1:12" x14ac:dyDescent="0.25">
      <c r="A27">
        <v>1</v>
      </c>
      <c r="B27">
        <v>15</v>
      </c>
      <c r="C27">
        <v>2</v>
      </c>
      <c r="D27">
        <v>1</v>
      </c>
      <c r="E27">
        <v>2024</v>
      </c>
      <c r="F27" t="s">
        <v>8</v>
      </c>
      <c r="G27" t="s">
        <v>20</v>
      </c>
      <c r="H27" t="s">
        <v>45</v>
      </c>
      <c r="I27" t="s">
        <v>11</v>
      </c>
      <c r="J27" t="s">
        <v>77</v>
      </c>
      <c r="K27">
        <v>6.999957724977789E-5</v>
      </c>
      <c r="L27" t="s">
        <v>145</v>
      </c>
    </row>
    <row r="28" spans="1:12" x14ac:dyDescent="0.25">
      <c r="A28">
        <v>1</v>
      </c>
      <c r="B28">
        <v>15</v>
      </c>
      <c r="C28">
        <v>2</v>
      </c>
      <c r="D28">
        <v>2</v>
      </c>
      <c r="E28">
        <v>2024</v>
      </c>
      <c r="F28" t="s">
        <v>8</v>
      </c>
      <c r="G28" t="s">
        <v>20</v>
      </c>
      <c r="H28" t="s">
        <v>45</v>
      </c>
      <c r="I28" t="s">
        <v>11</v>
      </c>
      <c r="J28" t="s">
        <v>77</v>
      </c>
      <c r="K28">
        <v>6.999957724977789E-5</v>
      </c>
      <c r="L28" t="s">
        <v>134</v>
      </c>
    </row>
    <row r="29" spans="1:12" x14ac:dyDescent="0.25">
      <c r="A29">
        <v>1</v>
      </c>
      <c r="B29">
        <v>15</v>
      </c>
      <c r="C29">
        <v>2</v>
      </c>
      <c r="D29">
        <v>0</v>
      </c>
      <c r="E29">
        <v>2024</v>
      </c>
      <c r="F29" t="s">
        <v>8</v>
      </c>
      <c r="G29" t="s">
        <v>20</v>
      </c>
      <c r="H29" t="s">
        <v>45</v>
      </c>
      <c r="I29" t="s">
        <v>11</v>
      </c>
      <c r="J29" t="s">
        <v>78</v>
      </c>
      <c r="K29">
        <v>8.1522584581664396E-3</v>
      </c>
      <c r="L29" t="s">
        <v>146</v>
      </c>
    </row>
    <row r="30" spans="1:12" x14ac:dyDescent="0.25">
      <c r="A30">
        <v>1</v>
      </c>
      <c r="B30">
        <v>15</v>
      </c>
      <c r="C30">
        <v>2</v>
      </c>
      <c r="D30">
        <v>1</v>
      </c>
      <c r="E30">
        <v>2024</v>
      </c>
      <c r="F30" t="s">
        <v>8</v>
      </c>
      <c r="G30" t="s">
        <v>20</v>
      </c>
      <c r="H30" t="s">
        <v>45</v>
      </c>
      <c r="I30" t="s">
        <v>11</v>
      </c>
      <c r="J30" t="s">
        <v>78</v>
      </c>
      <c r="K30">
        <v>8.1522584581664396E-3</v>
      </c>
      <c r="L30" t="s">
        <v>145</v>
      </c>
    </row>
    <row r="31" spans="1:12" x14ac:dyDescent="0.25">
      <c r="A31">
        <v>1</v>
      </c>
      <c r="B31">
        <v>15</v>
      </c>
      <c r="C31">
        <v>2</v>
      </c>
      <c r="D31">
        <v>2</v>
      </c>
      <c r="E31">
        <v>2024</v>
      </c>
      <c r="F31" t="s">
        <v>8</v>
      </c>
      <c r="G31" t="s">
        <v>20</v>
      </c>
      <c r="H31" t="s">
        <v>45</v>
      </c>
      <c r="I31" t="s">
        <v>11</v>
      </c>
      <c r="J31" t="s">
        <v>78</v>
      </c>
      <c r="K31">
        <v>8.1522584581664396E-3</v>
      </c>
      <c r="L31" t="s">
        <v>134</v>
      </c>
    </row>
    <row r="32" spans="1:12" x14ac:dyDescent="0.25">
      <c r="A32">
        <v>1</v>
      </c>
      <c r="B32">
        <v>15</v>
      </c>
      <c r="C32">
        <v>2</v>
      </c>
      <c r="D32">
        <v>0</v>
      </c>
      <c r="E32">
        <v>2024</v>
      </c>
      <c r="F32" t="s">
        <v>8</v>
      </c>
      <c r="G32" t="s">
        <v>20</v>
      </c>
      <c r="H32" t="s">
        <v>45</v>
      </c>
      <c r="I32" t="s">
        <v>11</v>
      </c>
      <c r="J32" t="s">
        <v>79</v>
      </c>
      <c r="K32">
        <v>1.9384498315323107E-5</v>
      </c>
      <c r="L32" t="s">
        <v>146</v>
      </c>
    </row>
    <row r="33" spans="1:12" x14ac:dyDescent="0.25">
      <c r="A33">
        <v>1</v>
      </c>
      <c r="B33">
        <v>15</v>
      </c>
      <c r="C33">
        <v>2</v>
      </c>
      <c r="D33">
        <v>1</v>
      </c>
      <c r="E33">
        <v>2024</v>
      </c>
      <c r="F33" t="s">
        <v>8</v>
      </c>
      <c r="G33" t="s">
        <v>20</v>
      </c>
      <c r="H33" t="s">
        <v>45</v>
      </c>
      <c r="I33" t="s">
        <v>11</v>
      </c>
      <c r="J33" t="s">
        <v>79</v>
      </c>
      <c r="K33">
        <v>1.9384498315323107E-5</v>
      </c>
      <c r="L33" t="s">
        <v>145</v>
      </c>
    </row>
    <row r="34" spans="1:12" x14ac:dyDescent="0.25">
      <c r="A34">
        <v>1</v>
      </c>
      <c r="B34">
        <v>15</v>
      </c>
      <c r="C34">
        <v>2</v>
      </c>
      <c r="D34">
        <v>2</v>
      </c>
      <c r="E34">
        <v>2024</v>
      </c>
      <c r="F34" t="s">
        <v>8</v>
      </c>
      <c r="G34" t="s">
        <v>20</v>
      </c>
      <c r="H34" t="s">
        <v>45</v>
      </c>
      <c r="I34" t="s">
        <v>11</v>
      </c>
      <c r="J34" t="s">
        <v>79</v>
      </c>
      <c r="K34">
        <v>1.9384498315323107E-5</v>
      </c>
      <c r="L34" t="s">
        <v>134</v>
      </c>
    </row>
    <row r="35" spans="1:12" x14ac:dyDescent="0.25">
      <c r="A35">
        <v>1</v>
      </c>
      <c r="B35">
        <v>15</v>
      </c>
      <c r="C35">
        <v>2</v>
      </c>
      <c r="D35">
        <v>0</v>
      </c>
      <c r="E35">
        <v>2024</v>
      </c>
      <c r="F35" t="s">
        <v>8</v>
      </c>
      <c r="G35" t="s">
        <v>20</v>
      </c>
      <c r="H35" t="s">
        <v>45</v>
      </c>
      <c r="I35" t="s">
        <v>11</v>
      </c>
      <c r="J35" t="s">
        <v>80</v>
      </c>
      <c r="K35">
        <v>0.37123037340360671</v>
      </c>
      <c r="L35" t="s">
        <v>146</v>
      </c>
    </row>
    <row r="36" spans="1:12" x14ac:dyDescent="0.25">
      <c r="A36">
        <v>1</v>
      </c>
      <c r="B36">
        <v>15</v>
      </c>
      <c r="C36">
        <v>2</v>
      </c>
      <c r="D36">
        <v>1</v>
      </c>
      <c r="E36">
        <v>2024</v>
      </c>
      <c r="F36" t="s">
        <v>8</v>
      </c>
      <c r="G36" t="s">
        <v>20</v>
      </c>
      <c r="H36" t="s">
        <v>45</v>
      </c>
      <c r="I36" t="s">
        <v>11</v>
      </c>
      <c r="J36" t="s">
        <v>80</v>
      </c>
      <c r="K36">
        <v>0.37123037340360671</v>
      </c>
      <c r="L36" t="s">
        <v>145</v>
      </c>
    </row>
    <row r="37" spans="1:12" x14ac:dyDescent="0.25">
      <c r="A37">
        <v>1</v>
      </c>
      <c r="B37">
        <v>15</v>
      </c>
      <c r="C37">
        <v>2</v>
      </c>
      <c r="D37">
        <v>2</v>
      </c>
      <c r="E37">
        <v>2024</v>
      </c>
      <c r="F37" t="s">
        <v>8</v>
      </c>
      <c r="G37" t="s">
        <v>20</v>
      </c>
      <c r="H37" t="s">
        <v>45</v>
      </c>
      <c r="I37" t="s">
        <v>11</v>
      </c>
      <c r="J37" t="s">
        <v>80</v>
      </c>
      <c r="K37">
        <v>0.37123037340360671</v>
      </c>
      <c r="L37" t="s">
        <v>134</v>
      </c>
    </row>
    <row r="38" spans="1:12" x14ac:dyDescent="0.25">
      <c r="A38">
        <v>1</v>
      </c>
      <c r="B38">
        <v>15</v>
      </c>
      <c r="C38">
        <v>2</v>
      </c>
      <c r="D38">
        <v>0</v>
      </c>
      <c r="E38">
        <v>2024</v>
      </c>
      <c r="F38" t="s">
        <v>8</v>
      </c>
      <c r="G38" t="s">
        <v>20</v>
      </c>
      <c r="H38" t="s">
        <v>45</v>
      </c>
      <c r="I38" t="s">
        <v>11</v>
      </c>
      <c r="J38" t="s">
        <v>81</v>
      </c>
      <c r="K38">
        <v>3.1730269909037781E-2</v>
      </c>
      <c r="L38" t="s">
        <v>146</v>
      </c>
    </row>
    <row r="39" spans="1:12" x14ac:dyDescent="0.25">
      <c r="A39">
        <v>1</v>
      </c>
      <c r="B39">
        <v>15</v>
      </c>
      <c r="C39">
        <v>2</v>
      </c>
      <c r="D39">
        <v>1</v>
      </c>
      <c r="E39">
        <v>2024</v>
      </c>
      <c r="F39" t="s">
        <v>8</v>
      </c>
      <c r="G39" t="s">
        <v>20</v>
      </c>
      <c r="H39" t="s">
        <v>45</v>
      </c>
      <c r="I39" t="s">
        <v>11</v>
      </c>
      <c r="J39" t="s">
        <v>81</v>
      </c>
      <c r="K39">
        <v>3.1730269909037781E-2</v>
      </c>
      <c r="L39" t="s">
        <v>145</v>
      </c>
    </row>
    <row r="40" spans="1:12" x14ac:dyDescent="0.25">
      <c r="A40">
        <v>1</v>
      </c>
      <c r="B40">
        <v>15</v>
      </c>
      <c r="C40">
        <v>2</v>
      </c>
      <c r="D40">
        <v>2</v>
      </c>
      <c r="E40">
        <v>2024</v>
      </c>
      <c r="F40" t="s">
        <v>8</v>
      </c>
      <c r="G40" t="s">
        <v>20</v>
      </c>
      <c r="H40" t="s">
        <v>45</v>
      </c>
      <c r="I40" t="s">
        <v>11</v>
      </c>
      <c r="J40" t="s">
        <v>81</v>
      </c>
      <c r="K40">
        <v>3.1730269909037781E-2</v>
      </c>
      <c r="L40" t="s">
        <v>134</v>
      </c>
    </row>
    <row r="41" spans="1:12" x14ac:dyDescent="0.25">
      <c r="A41">
        <v>1</v>
      </c>
      <c r="B41">
        <v>15</v>
      </c>
      <c r="C41">
        <v>2</v>
      </c>
      <c r="D41">
        <v>0</v>
      </c>
      <c r="E41">
        <v>2024</v>
      </c>
      <c r="F41" t="s">
        <v>8</v>
      </c>
      <c r="G41" t="s">
        <v>20</v>
      </c>
      <c r="H41" t="s">
        <v>45</v>
      </c>
      <c r="I41" t="s">
        <v>232</v>
      </c>
      <c r="J41" t="s">
        <v>82</v>
      </c>
      <c r="K41">
        <v>3.8768996630646214E-5</v>
      </c>
      <c r="L41" t="s">
        <v>146</v>
      </c>
    </row>
    <row r="42" spans="1:12" x14ac:dyDescent="0.25">
      <c r="A42">
        <v>1</v>
      </c>
      <c r="B42">
        <v>15</v>
      </c>
      <c r="C42">
        <v>2</v>
      </c>
      <c r="D42">
        <v>1</v>
      </c>
      <c r="E42">
        <v>2024</v>
      </c>
      <c r="F42" t="s">
        <v>8</v>
      </c>
      <c r="G42" t="s">
        <v>20</v>
      </c>
      <c r="H42" t="s">
        <v>45</v>
      </c>
      <c r="I42" t="s">
        <v>232</v>
      </c>
      <c r="J42" t="s">
        <v>82</v>
      </c>
      <c r="K42">
        <v>3.8768996630646214E-5</v>
      </c>
      <c r="L42" t="s">
        <v>145</v>
      </c>
    </row>
    <row r="43" spans="1:12" x14ac:dyDescent="0.25">
      <c r="A43">
        <v>1</v>
      </c>
      <c r="B43">
        <v>15</v>
      </c>
      <c r="C43">
        <v>2</v>
      </c>
      <c r="D43">
        <v>2</v>
      </c>
      <c r="E43">
        <v>2024</v>
      </c>
      <c r="F43" t="s">
        <v>8</v>
      </c>
      <c r="G43" t="s">
        <v>20</v>
      </c>
      <c r="H43" t="s">
        <v>45</v>
      </c>
      <c r="I43" t="s">
        <v>232</v>
      </c>
      <c r="J43" t="s">
        <v>82</v>
      </c>
      <c r="K43">
        <v>3.8768996630646214E-5</v>
      </c>
      <c r="L43" t="s">
        <v>134</v>
      </c>
    </row>
    <row r="44" spans="1:12" x14ac:dyDescent="0.25">
      <c r="A44">
        <v>1</v>
      </c>
      <c r="B44">
        <v>15</v>
      </c>
      <c r="C44">
        <v>2</v>
      </c>
      <c r="D44">
        <v>0</v>
      </c>
      <c r="E44">
        <v>2024</v>
      </c>
      <c r="F44" t="s">
        <v>8</v>
      </c>
      <c r="G44" t="s">
        <v>20</v>
      </c>
      <c r="H44" t="s">
        <v>45</v>
      </c>
      <c r="I44" t="s">
        <v>232</v>
      </c>
      <c r="J44" t="s">
        <v>84</v>
      </c>
      <c r="K44">
        <v>2.3692164607617131E-5</v>
      </c>
      <c r="L44" t="s">
        <v>146</v>
      </c>
    </row>
    <row r="45" spans="1:12" x14ac:dyDescent="0.25">
      <c r="A45">
        <v>1</v>
      </c>
      <c r="B45">
        <v>15</v>
      </c>
      <c r="C45">
        <v>2</v>
      </c>
      <c r="D45">
        <v>1</v>
      </c>
      <c r="E45">
        <v>2024</v>
      </c>
      <c r="F45" t="s">
        <v>8</v>
      </c>
      <c r="G45" t="s">
        <v>20</v>
      </c>
      <c r="H45" t="s">
        <v>45</v>
      </c>
      <c r="I45" t="s">
        <v>232</v>
      </c>
      <c r="J45" t="s">
        <v>84</v>
      </c>
      <c r="K45">
        <v>2.3692164607617131E-5</v>
      </c>
      <c r="L45" t="s">
        <v>145</v>
      </c>
    </row>
    <row r="46" spans="1:12" x14ac:dyDescent="0.25">
      <c r="A46">
        <v>1</v>
      </c>
      <c r="B46">
        <v>15</v>
      </c>
      <c r="C46">
        <v>2</v>
      </c>
      <c r="D46">
        <v>2</v>
      </c>
      <c r="E46">
        <v>2024</v>
      </c>
      <c r="F46" t="s">
        <v>8</v>
      </c>
      <c r="G46" t="s">
        <v>20</v>
      </c>
      <c r="H46" t="s">
        <v>45</v>
      </c>
      <c r="I46" t="s">
        <v>232</v>
      </c>
      <c r="J46" t="s">
        <v>84</v>
      </c>
      <c r="K46">
        <v>2.3692164607617131E-5</v>
      </c>
      <c r="L46" t="s">
        <v>134</v>
      </c>
    </row>
    <row r="47" spans="1:12" x14ac:dyDescent="0.25">
      <c r="A47">
        <v>1</v>
      </c>
      <c r="B47">
        <v>15</v>
      </c>
      <c r="C47">
        <v>2</v>
      </c>
      <c r="D47">
        <v>0</v>
      </c>
      <c r="E47">
        <v>2024</v>
      </c>
      <c r="F47" t="s">
        <v>8</v>
      </c>
      <c r="G47" t="s">
        <v>20</v>
      </c>
      <c r="H47" t="s">
        <v>45</v>
      </c>
      <c r="I47" t="s">
        <v>13</v>
      </c>
      <c r="J47" t="s">
        <v>85</v>
      </c>
      <c r="K47">
        <v>0.79350874620404366</v>
      </c>
      <c r="L47" t="s">
        <v>146</v>
      </c>
    </row>
    <row r="48" spans="1:12" x14ac:dyDescent="0.25">
      <c r="A48">
        <v>1</v>
      </c>
      <c r="B48">
        <v>15</v>
      </c>
      <c r="C48">
        <v>2</v>
      </c>
      <c r="D48">
        <v>1</v>
      </c>
      <c r="E48">
        <v>2024</v>
      </c>
      <c r="F48" t="s">
        <v>8</v>
      </c>
      <c r="G48" t="s">
        <v>20</v>
      </c>
      <c r="H48" t="s">
        <v>45</v>
      </c>
      <c r="I48" t="s">
        <v>13</v>
      </c>
      <c r="J48" t="s">
        <v>85</v>
      </c>
      <c r="K48">
        <v>0.79350874620404366</v>
      </c>
      <c r="L48" t="s">
        <v>145</v>
      </c>
    </row>
    <row r="49" spans="1:12" x14ac:dyDescent="0.25">
      <c r="A49">
        <v>1</v>
      </c>
      <c r="B49">
        <v>15</v>
      </c>
      <c r="C49">
        <v>2</v>
      </c>
      <c r="D49">
        <v>2</v>
      </c>
      <c r="E49">
        <v>2024</v>
      </c>
      <c r="F49" t="s">
        <v>8</v>
      </c>
      <c r="G49" t="s">
        <v>20</v>
      </c>
      <c r="H49" t="s">
        <v>45</v>
      </c>
      <c r="I49" t="s">
        <v>13</v>
      </c>
      <c r="J49" t="s">
        <v>85</v>
      </c>
      <c r="K49">
        <v>0.79350874620404366</v>
      </c>
      <c r="L49" t="s">
        <v>134</v>
      </c>
    </row>
    <row r="50" spans="1:12" x14ac:dyDescent="0.25">
      <c r="A50">
        <v>1</v>
      </c>
      <c r="B50">
        <v>15</v>
      </c>
      <c r="C50">
        <v>2</v>
      </c>
      <c r="D50">
        <v>0</v>
      </c>
      <c r="E50">
        <v>2024</v>
      </c>
      <c r="F50" t="s">
        <v>8</v>
      </c>
      <c r="G50" t="s">
        <v>20</v>
      </c>
      <c r="H50" t="s">
        <v>45</v>
      </c>
      <c r="I50" t="s">
        <v>13</v>
      </c>
      <c r="J50" t="s">
        <v>86</v>
      </c>
      <c r="K50">
        <v>1.615374859610259E-5</v>
      </c>
      <c r="L50" t="s">
        <v>146</v>
      </c>
    </row>
    <row r="51" spans="1:12" x14ac:dyDescent="0.25">
      <c r="A51">
        <v>1</v>
      </c>
      <c r="B51">
        <v>15</v>
      </c>
      <c r="C51">
        <v>2</v>
      </c>
      <c r="D51">
        <v>1</v>
      </c>
      <c r="E51">
        <v>2024</v>
      </c>
      <c r="F51" t="s">
        <v>8</v>
      </c>
      <c r="G51" t="s">
        <v>20</v>
      </c>
      <c r="H51" t="s">
        <v>45</v>
      </c>
      <c r="I51" t="s">
        <v>13</v>
      </c>
      <c r="J51" t="s">
        <v>86</v>
      </c>
      <c r="K51">
        <v>1.615374859610259E-5</v>
      </c>
      <c r="L51" t="s">
        <v>145</v>
      </c>
    </row>
    <row r="52" spans="1:12" x14ac:dyDescent="0.25">
      <c r="A52">
        <v>1</v>
      </c>
      <c r="B52">
        <v>15</v>
      </c>
      <c r="C52">
        <v>2</v>
      </c>
      <c r="D52">
        <v>2</v>
      </c>
      <c r="E52">
        <v>2024</v>
      </c>
      <c r="F52" t="s">
        <v>8</v>
      </c>
      <c r="G52" t="s">
        <v>20</v>
      </c>
      <c r="H52" t="s">
        <v>45</v>
      </c>
      <c r="I52" t="s">
        <v>13</v>
      </c>
      <c r="J52" t="s">
        <v>86</v>
      </c>
      <c r="K52">
        <v>1.615374859610259E-5</v>
      </c>
      <c r="L52" t="s">
        <v>134</v>
      </c>
    </row>
    <row r="53" spans="1:12" x14ac:dyDescent="0.25">
      <c r="A53">
        <v>1</v>
      </c>
      <c r="B53">
        <v>15</v>
      </c>
      <c r="C53">
        <v>2</v>
      </c>
      <c r="D53">
        <v>0</v>
      </c>
      <c r="E53">
        <v>2024</v>
      </c>
      <c r="F53" t="s">
        <v>8</v>
      </c>
      <c r="G53" t="s">
        <v>20</v>
      </c>
      <c r="H53" t="s">
        <v>45</v>
      </c>
      <c r="I53" t="s">
        <v>15</v>
      </c>
      <c r="J53" t="s">
        <v>87</v>
      </c>
      <c r="K53">
        <v>5.8287032601030436E-2</v>
      </c>
      <c r="L53" t="s">
        <v>146</v>
      </c>
    </row>
    <row r="54" spans="1:12" x14ac:dyDescent="0.25">
      <c r="A54">
        <v>1</v>
      </c>
      <c r="B54">
        <v>15</v>
      </c>
      <c r="C54">
        <v>2</v>
      </c>
      <c r="D54">
        <v>1</v>
      </c>
      <c r="E54">
        <v>2024</v>
      </c>
      <c r="F54" t="s">
        <v>8</v>
      </c>
      <c r="G54" t="s">
        <v>20</v>
      </c>
      <c r="H54" t="s">
        <v>45</v>
      </c>
      <c r="I54" t="s">
        <v>15</v>
      </c>
      <c r="J54" t="s">
        <v>87</v>
      </c>
      <c r="K54">
        <v>5.8287032601030436E-2</v>
      </c>
      <c r="L54" t="s">
        <v>145</v>
      </c>
    </row>
    <row r="55" spans="1:12" x14ac:dyDescent="0.25">
      <c r="A55">
        <v>1</v>
      </c>
      <c r="B55">
        <v>15</v>
      </c>
      <c r="C55">
        <v>2</v>
      </c>
      <c r="D55">
        <v>2</v>
      </c>
      <c r="E55">
        <v>2024</v>
      </c>
      <c r="F55" t="s">
        <v>8</v>
      </c>
      <c r="G55" t="s">
        <v>20</v>
      </c>
      <c r="H55" t="s">
        <v>45</v>
      </c>
      <c r="I55" t="s">
        <v>15</v>
      </c>
      <c r="J55" t="s">
        <v>87</v>
      </c>
      <c r="K55">
        <v>5.8287032601030436E-2</v>
      </c>
      <c r="L55" t="s">
        <v>134</v>
      </c>
    </row>
    <row r="56" spans="1:12" x14ac:dyDescent="0.25">
      <c r="A56">
        <v>1</v>
      </c>
      <c r="B56">
        <v>15</v>
      </c>
      <c r="C56">
        <v>2</v>
      </c>
      <c r="D56">
        <v>0</v>
      </c>
      <c r="E56">
        <v>2024</v>
      </c>
      <c r="F56" t="s">
        <v>8</v>
      </c>
      <c r="G56" t="s">
        <v>20</v>
      </c>
      <c r="H56" t="s">
        <v>45</v>
      </c>
      <c r="I56" t="s">
        <v>16</v>
      </c>
      <c r="J56" t="s">
        <v>88</v>
      </c>
      <c r="K56">
        <v>9.3153283570858274E-3</v>
      </c>
      <c r="L56" t="s">
        <v>146</v>
      </c>
    </row>
    <row r="57" spans="1:12" x14ac:dyDescent="0.25">
      <c r="A57">
        <v>1</v>
      </c>
      <c r="B57">
        <v>15</v>
      </c>
      <c r="C57">
        <v>2</v>
      </c>
      <c r="D57">
        <v>1</v>
      </c>
      <c r="E57">
        <v>2024</v>
      </c>
      <c r="F57" t="s">
        <v>8</v>
      </c>
      <c r="G57" t="s">
        <v>20</v>
      </c>
      <c r="H57" t="s">
        <v>45</v>
      </c>
      <c r="I57" t="s">
        <v>16</v>
      </c>
      <c r="J57" t="s">
        <v>88</v>
      </c>
      <c r="K57">
        <v>9.3153283570858274E-3</v>
      </c>
      <c r="L57" t="s">
        <v>145</v>
      </c>
    </row>
    <row r="58" spans="1:12" x14ac:dyDescent="0.25">
      <c r="A58">
        <v>1</v>
      </c>
      <c r="B58">
        <v>15</v>
      </c>
      <c r="C58">
        <v>2</v>
      </c>
      <c r="D58">
        <v>2</v>
      </c>
      <c r="E58">
        <v>2024</v>
      </c>
      <c r="F58" t="s">
        <v>8</v>
      </c>
      <c r="G58" t="s">
        <v>20</v>
      </c>
      <c r="H58" t="s">
        <v>45</v>
      </c>
      <c r="I58" t="s">
        <v>16</v>
      </c>
      <c r="J58" t="s">
        <v>88</v>
      </c>
      <c r="K58">
        <v>9.3153283570858274E-3</v>
      </c>
      <c r="L58" t="s">
        <v>134</v>
      </c>
    </row>
    <row r="59" spans="1:12" x14ac:dyDescent="0.25">
      <c r="A59">
        <v>1</v>
      </c>
      <c r="B59">
        <v>15</v>
      </c>
      <c r="C59">
        <v>2</v>
      </c>
      <c r="D59">
        <v>0</v>
      </c>
      <c r="E59">
        <v>2024</v>
      </c>
      <c r="F59" t="s">
        <v>8</v>
      </c>
      <c r="G59" t="s">
        <v>20</v>
      </c>
      <c r="H59" t="s">
        <v>45</v>
      </c>
      <c r="I59" t="s">
        <v>16</v>
      </c>
      <c r="J59" t="s">
        <v>89</v>
      </c>
      <c r="K59">
        <v>8.9561766799658118E-2</v>
      </c>
      <c r="L59" t="s">
        <v>146</v>
      </c>
    </row>
    <row r="60" spans="1:12" x14ac:dyDescent="0.25">
      <c r="A60">
        <v>1</v>
      </c>
      <c r="B60">
        <v>15</v>
      </c>
      <c r="C60">
        <v>2</v>
      </c>
      <c r="D60">
        <v>1</v>
      </c>
      <c r="E60">
        <v>2024</v>
      </c>
      <c r="F60" t="s">
        <v>8</v>
      </c>
      <c r="G60" t="s">
        <v>20</v>
      </c>
      <c r="H60" t="s">
        <v>45</v>
      </c>
      <c r="I60" t="s">
        <v>16</v>
      </c>
      <c r="J60" t="s">
        <v>89</v>
      </c>
      <c r="K60">
        <v>8.9561766799658118E-2</v>
      </c>
      <c r="L60" t="s">
        <v>145</v>
      </c>
    </row>
    <row r="61" spans="1:12" x14ac:dyDescent="0.25">
      <c r="A61">
        <v>1</v>
      </c>
      <c r="B61">
        <v>15</v>
      </c>
      <c r="C61">
        <v>2</v>
      </c>
      <c r="D61">
        <v>2</v>
      </c>
      <c r="E61">
        <v>2024</v>
      </c>
      <c r="F61" t="s">
        <v>8</v>
      </c>
      <c r="G61" t="s">
        <v>20</v>
      </c>
      <c r="H61" t="s">
        <v>45</v>
      </c>
      <c r="I61" t="s">
        <v>16</v>
      </c>
      <c r="J61" t="s">
        <v>89</v>
      </c>
      <c r="K61">
        <v>8.9561766799658118E-2</v>
      </c>
      <c r="L61" t="s">
        <v>134</v>
      </c>
    </row>
    <row r="62" spans="1:12" x14ac:dyDescent="0.25">
      <c r="A62">
        <v>1</v>
      </c>
      <c r="B62">
        <v>15</v>
      </c>
      <c r="C62">
        <v>2</v>
      </c>
      <c r="D62">
        <v>0</v>
      </c>
      <c r="E62">
        <v>2024</v>
      </c>
      <c r="F62" t="s">
        <v>8</v>
      </c>
      <c r="G62" t="s">
        <v>20</v>
      </c>
      <c r="H62" t="s">
        <v>45</v>
      </c>
      <c r="I62" t="s">
        <v>16</v>
      </c>
      <c r="J62" t="s">
        <v>90</v>
      </c>
      <c r="K62">
        <v>0.9832237542995379</v>
      </c>
      <c r="L62" t="s">
        <v>146</v>
      </c>
    </row>
    <row r="63" spans="1:12" x14ac:dyDescent="0.25">
      <c r="A63">
        <v>1</v>
      </c>
      <c r="B63">
        <v>15</v>
      </c>
      <c r="C63">
        <v>2</v>
      </c>
      <c r="D63">
        <v>1</v>
      </c>
      <c r="E63">
        <v>2024</v>
      </c>
      <c r="F63" t="s">
        <v>8</v>
      </c>
      <c r="G63" t="s">
        <v>20</v>
      </c>
      <c r="H63" t="s">
        <v>45</v>
      </c>
      <c r="I63" t="s">
        <v>16</v>
      </c>
      <c r="J63" t="s">
        <v>90</v>
      </c>
      <c r="K63">
        <v>0.9832237542995379</v>
      </c>
      <c r="L63" t="s">
        <v>145</v>
      </c>
    </row>
    <row r="64" spans="1:12" x14ac:dyDescent="0.25">
      <c r="A64">
        <v>1</v>
      </c>
      <c r="B64">
        <v>15</v>
      </c>
      <c r="C64">
        <v>2</v>
      </c>
      <c r="D64">
        <v>2</v>
      </c>
      <c r="E64">
        <v>2024</v>
      </c>
      <c r="F64" t="s">
        <v>8</v>
      </c>
      <c r="G64" t="s">
        <v>20</v>
      </c>
      <c r="H64" t="s">
        <v>45</v>
      </c>
      <c r="I64" t="s">
        <v>16</v>
      </c>
      <c r="J64" t="s">
        <v>90</v>
      </c>
      <c r="K64">
        <v>0.9832237542995379</v>
      </c>
      <c r="L64" t="s">
        <v>134</v>
      </c>
    </row>
    <row r="65" spans="1:12" x14ac:dyDescent="0.25">
      <c r="A65">
        <v>1</v>
      </c>
      <c r="B65">
        <v>15</v>
      </c>
      <c r="C65">
        <v>2</v>
      </c>
      <c r="D65">
        <v>0</v>
      </c>
      <c r="E65">
        <v>2024</v>
      </c>
      <c r="F65" t="s">
        <v>8</v>
      </c>
      <c r="G65" t="s">
        <v>20</v>
      </c>
      <c r="H65" t="s">
        <v>45</v>
      </c>
      <c r="I65" t="s">
        <v>16</v>
      </c>
      <c r="J65" t="s">
        <v>91</v>
      </c>
      <c r="K65">
        <v>2.1898290826019937</v>
      </c>
      <c r="L65" t="s">
        <v>146</v>
      </c>
    </row>
    <row r="66" spans="1:12" x14ac:dyDescent="0.25">
      <c r="A66">
        <v>1</v>
      </c>
      <c r="B66">
        <v>15</v>
      </c>
      <c r="C66">
        <v>2</v>
      </c>
      <c r="D66">
        <v>1</v>
      </c>
      <c r="E66">
        <v>2024</v>
      </c>
      <c r="F66" t="s">
        <v>8</v>
      </c>
      <c r="G66" t="s">
        <v>20</v>
      </c>
      <c r="H66" t="s">
        <v>45</v>
      </c>
      <c r="I66" t="s">
        <v>16</v>
      </c>
      <c r="J66" t="s">
        <v>91</v>
      </c>
      <c r="K66">
        <v>2.1898290826019937</v>
      </c>
      <c r="L66" t="s">
        <v>145</v>
      </c>
    </row>
    <row r="67" spans="1:12" x14ac:dyDescent="0.25">
      <c r="A67">
        <v>1</v>
      </c>
      <c r="B67">
        <v>15</v>
      </c>
      <c r="C67">
        <v>2</v>
      </c>
      <c r="D67">
        <v>2</v>
      </c>
      <c r="E67">
        <v>2024</v>
      </c>
      <c r="F67" t="s">
        <v>8</v>
      </c>
      <c r="G67" t="s">
        <v>20</v>
      </c>
      <c r="H67" t="s">
        <v>45</v>
      </c>
      <c r="I67" t="s">
        <v>16</v>
      </c>
      <c r="J67" t="s">
        <v>91</v>
      </c>
      <c r="K67">
        <v>2.1898290826019937</v>
      </c>
      <c r="L67" t="s">
        <v>134</v>
      </c>
    </row>
    <row r="68" spans="1:12" x14ac:dyDescent="0.25">
      <c r="A68">
        <v>1</v>
      </c>
      <c r="B68">
        <v>15</v>
      </c>
      <c r="C68">
        <v>2</v>
      </c>
      <c r="D68">
        <v>0</v>
      </c>
      <c r="E68">
        <v>2024</v>
      </c>
      <c r="F68" t="s">
        <v>8</v>
      </c>
      <c r="G68" t="s">
        <v>20</v>
      </c>
      <c r="H68" t="s">
        <v>45</v>
      </c>
      <c r="I68" t="s">
        <v>16</v>
      </c>
      <c r="J68" t="s">
        <v>92</v>
      </c>
      <c r="K68">
        <v>0.21882621689881721</v>
      </c>
      <c r="L68" t="s">
        <v>146</v>
      </c>
    </row>
    <row r="69" spans="1:12" x14ac:dyDescent="0.25">
      <c r="A69">
        <v>1</v>
      </c>
      <c r="B69">
        <v>15</v>
      </c>
      <c r="C69">
        <v>2</v>
      </c>
      <c r="D69">
        <v>1</v>
      </c>
      <c r="E69">
        <v>2024</v>
      </c>
      <c r="F69" t="s">
        <v>8</v>
      </c>
      <c r="G69" t="s">
        <v>20</v>
      </c>
      <c r="H69" t="s">
        <v>45</v>
      </c>
      <c r="I69" t="s">
        <v>16</v>
      </c>
      <c r="J69" t="s">
        <v>92</v>
      </c>
      <c r="K69">
        <v>0.21882621689881721</v>
      </c>
      <c r="L69" t="s">
        <v>145</v>
      </c>
    </row>
    <row r="70" spans="1:12" x14ac:dyDescent="0.25">
      <c r="A70">
        <v>1</v>
      </c>
      <c r="B70">
        <v>15</v>
      </c>
      <c r="C70">
        <v>2</v>
      </c>
      <c r="D70">
        <v>2</v>
      </c>
      <c r="E70">
        <v>2024</v>
      </c>
      <c r="F70" t="s">
        <v>8</v>
      </c>
      <c r="G70" t="s">
        <v>20</v>
      </c>
      <c r="H70" t="s">
        <v>45</v>
      </c>
      <c r="I70" t="s">
        <v>16</v>
      </c>
      <c r="J70" t="s">
        <v>92</v>
      </c>
      <c r="K70">
        <v>0.21882621689881721</v>
      </c>
      <c r="L70" t="s">
        <v>134</v>
      </c>
    </row>
    <row r="71" spans="1:12" x14ac:dyDescent="0.25">
      <c r="A71">
        <v>1</v>
      </c>
      <c r="B71">
        <v>15</v>
      </c>
      <c r="C71">
        <v>2</v>
      </c>
      <c r="D71">
        <v>0</v>
      </c>
      <c r="E71">
        <v>2024</v>
      </c>
      <c r="F71" t="s">
        <v>8</v>
      </c>
      <c r="G71" t="s">
        <v>20</v>
      </c>
      <c r="H71" t="s">
        <v>45</v>
      </c>
      <c r="I71" t="s">
        <v>24</v>
      </c>
      <c r="J71" t="s">
        <v>112</v>
      </c>
      <c r="K71">
        <v>4.3076662922940242E-6</v>
      </c>
      <c r="L71" t="s">
        <v>146</v>
      </c>
    </row>
    <row r="72" spans="1:12" x14ac:dyDescent="0.25">
      <c r="A72">
        <v>1</v>
      </c>
      <c r="B72">
        <v>15</v>
      </c>
      <c r="C72">
        <v>2</v>
      </c>
      <c r="D72">
        <v>1</v>
      </c>
      <c r="E72">
        <v>2024</v>
      </c>
      <c r="F72" t="s">
        <v>8</v>
      </c>
      <c r="G72" t="s">
        <v>20</v>
      </c>
      <c r="H72" t="s">
        <v>45</v>
      </c>
      <c r="I72" t="s">
        <v>24</v>
      </c>
      <c r="J72" t="s">
        <v>112</v>
      </c>
      <c r="K72">
        <v>4.3076662922940242E-6</v>
      </c>
      <c r="L72" t="s">
        <v>145</v>
      </c>
    </row>
    <row r="73" spans="1:12" x14ac:dyDescent="0.25">
      <c r="A73">
        <v>1</v>
      </c>
      <c r="B73">
        <v>15</v>
      </c>
      <c r="C73">
        <v>2</v>
      </c>
      <c r="D73">
        <v>2</v>
      </c>
      <c r="E73">
        <v>2024</v>
      </c>
      <c r="F73" t="s">
        <v>8</v>
      </c>
      <c r="G73" t="s">
        <v>20</v>
      </c>
      <c r="H73" t="s">
        <v>45</v>
      </c>
      <c r="I73" t="s">
        <v>24</v>
      </c>
      <c r="J73" t="s">
        <v>112</v>
      </c>
      <c r="K73">
        <v>4.3076662922940242E-6</v>
      </c>
      <c r="L73" t="s">
        <v>134</v>
      </c>
    </row>
    <row r="74" spans="1:12" x14ac:dyDescent="0.25">
      <c r="A74">
        <v>1</v>
      </c>
      <c r="B74">
        <v>15</v>
      </c>
      <c r="C74">
        <v>2</v>
      </c>
      <c r="D74">
        <v>0</v>
      </c>
      <c r="E74">
        <v>2024</v>
      </c>
      <c r="F74" t="s">
        <v>8</v>
      </c>
      <c r="G74" t="s">
        <v>20</v>
      </c>
      <c r="H74" t="s">
        <v>46</v>
      </c>
      <c r="I74" t="s">
        <v>11</v>
      </c>
      <c r="J74" t="s">
        <v>93</v>
      </c>
      <c r="K74">
        <v>5.8103956783607941E-2</v>
      </c>
      <c r="L74" t="s">
        <v>146</v>
      </c>
    </row>
    <row r="75" spans="1:12" x14ac:dyDescent="0.25">
      <c r="A75">
        <v>1</v>
      </c>
      <c r="B75">
        <v>15</v>
      </c>
      <c r="C75">
        <v>2</v>
      </c>
      <c r="D75">
        <v>1</v>
      </c>
      <c r="E75">
        <v>2024</v>
      </c>
      <c r="F75" t="s">
        <v>8</v>
      </c>
      <c r="G75" t="s">
        <v>20</v>
      </c>
      <c r="H75" t="s">
        <v>46</v>
      </c>
      <c r="I75" t="s">
        <v>11</v>
      </c>
      <c r="J75" t="s">
        <v>93</v>
      </c>
      <c r="K75">
        <v>5.8103956783607941E-2</v>
      </c>
      <c r="L75" t="s">
        <v>145</v>
      </c>
    </row>
    <row r="76" spans="1:12" x14ac:dyDescent="0.25">
      <c r="A76">
        <v>1</v>
      </c>
      <c r="B76">
        <v>15</v>
      </c>
      <c r="C76">
        <v>2</v>
      </c>
      <c r="D76">
        <v>2</v>
      </c>
      <c r="E76">
        <v>2024</v>
      </c>
      <c r="F76" t="s">
        <v>8</v>
      </c>
      <c r="G76" t="s">
        <v>20</v>
      </c>
      <c r="H76" t="s">
        <v>46</v>
      </c>
      <c r="I76" t="s">
        <v>11</v>
      </c>
      <c r="J76" t="s">
        <v>93</v>
      </c>
      <c r="K76">
        <v>5.8103956783607941E-2</v>
      </c>
      <c r="L76" t="s">
        <v>134</v>
      </c>
    </row>
    <row r="77" spans="1:12" x14ac:dyDescent="0.25">
      <c r="A77">
        <v>1</v>
      </c>
      <c r="B77">
        <v>15</v>
      </c>
      <c r="C77">
        <v>2</v>
      </c>
      <c r="D77">
        <v>0</v>
      </c>
      <c r="E77">
        <v>2024</v>
      </c>
      <c r="F77" t="s">
        <v>8</v>
      </c>
      <c r="G77" t="s">
        <v>20</v>
      </c>
      <c r="H77" t="s">
        <v>46</v>
      </c>
      <c r="I77" t="s">
        <v>233</v>
      </c>
      <c r="J77" t="s">
        <v>94</v>
      </c>
      <c r="K77">
        <v>1.8133325871560577</v>
      </c>
      <c r="L77" t="s">
        <v>146</v>
      </c>
    </row>
    <row r="78" spans="1:12" x14ac:dyDescent="0.25">
      <c r="A78">
        <v>1</v>
      </c>
      <c r="B78">
        <v>15</v>
      </c>
      <c r="C78">
        <v>2</v>
      </c>
      <c r="D78">
        <v>1</v>
      </c>
      <c r="E78">
        <v>2024</v>
      </c>
      <c r="F78" t="s">
        <v>8</v>
      </c>
      <c r="G78" t="s">
        <v>20</v>
      </c>
      <c r="H78" t="s">
        <v>46</v>
      </c>
      <c r="I78" t="s">
        <v>233</v>
      </c>
      <c r="J78" t="s">
        <v>94</v>
      </c>
      <c r="K78">
        <v>0.90666629357802886</v>
      </c>
      <c r="L78" t="s">
        <v>145</v>
      </c>
    </row>
    <row r="79" spans="1:12" x14ac:dyDescent="0.25">
      <c r="A79">
        <v>1</v>
      </c>
      <c r="B79">
        <v>15</v>
      </c>
      <c r="C79">
        <v>2</v>
      </c>
      <c r="D79">
        <v>2</v>
      </c>
      <c r="E79">
        <v>2024</v>
      </c>
      <c r="F79" t="s">
        <v>8</v>
      </c>
      <c r="G79" t="s">
        <v>20</v>
      </c>
      <c r="H79" t="s">
        <v>46</v>
      </c>
      <c r="I79" t="s">
        <v>233</v>
      </c>
      <c r="J79" t="s">
        <v>94</v>
      </c>
      <c r="K79">
        <v>0.90666629357802886</v>
      </c>
      <c r="L79" t="s">
        <v>134</v>
      </c>
    </row>
    <row r="80" spans="1:12" x14ac:dyDescent="0.25">
      <c r="A80">
        <v>1</v>
      </c>
      <c r="B80">
        <v>15</v>
      </c>
      <c r="C80">
        <v>2</v>
      </c>
      <c r="D80">
        <v>0</v>
      </c>
      <c r="E80">
        <v>2024</v>
      </c>
      <c r="F80" t="s">
        <v>8</v>
      </c>
      <c r="G80" t="s">
        <v>20</v>
      </c>
      <c r="H80" t="s">
        <v>46</v>
      </c>
      <c r="I80" t="s">
        <v>17</v>
      </c>
      <c r="J80" t="s">
        <v>95</v>
      </c>
      <c r="K80">
        <v>3.5937826036698892</v>
      </c>
      <c r="L80" t="s">
        <v>146</v>
      </c>
    </row>
    <row r="81" spans="1:12" x14ac:dyDescent="0.25">
      <c r="A81">
        <v>1</v>
      </c>
      <c r="B81">
        <v>15</v>
      </c>
      <c r="C81">
        <v>2</v>
      </c>
      <c r="D81">
        <v>1</v>
      </c>
      <c r="E81">
        <v>2024</v>
      </c>
      <c r="F81" t="s">
        <v>8</v>
      </c>
      <c r="G81" t="s">
        <v>20</v>
      </c>
      <c r="H81" t="s">
        <v>46</v>
      </c>
      <c r="I81" t="s">
        <v>17</v>
      </c>
      <c r="J81" t="s">
        <v>95</v>
      </c>
      <c r="K81">
        <v>3.5937826036698892</v>
      </c>
      <c r="L81" t="s">
        <v>145</v>
      </c>
    </row>
    <row r="82" spans="1:12" x14ac:dyDescent="0.25">
      <c r="A82">
        <v>1</v>
      </c>
      <c r="B82">
        <v>15</v>
      </c>
      <c r="C82">
        <v>2</v>
      </c>
      <c r="D82">
        <v>2</v>
      </c>
      <c r="E82">
        <v>2024</v>
      </c>
      <c r="F82" t="s">
        <v>8</v>
      </c>
      <c r="G82" t="s">
        <v>20</v>
      </c>
      <c r="H82" t="s">
        <v>46</v>
      </c>
      <c r="I82" t="s">
        <v>17</v>
      </c>
      <c r="J82" t="s">
        <v>95</v>
      </c>
      <c r="K82">
        <v>3.5937826036698892</v>
      </c>
      <c r="L82" t="s">
        <v>134</v>
      </c>
    </row>
    <row r="83" spans="1:12" x14ac:dyDescent="0.25">
      <c r="A83">
        <v>1</v>
      </c>
      <c r="B83">
        <v>15</v>
      </c>
      <c r="C83">
        <v>2</v>
      </c>
      <c r="D83">
        <v>0</v>
      </c>
      <c r="E83">
        <v>2024</v>
      </c>
      <c r="F83" t="s">
        <v>8</v>
      </c>
      <c r="G83" t="s">
        <v>20</v>
      </c>
      <c r="H83" t="s">
        <v>46</v>
      </c>
      <c r="I83" t="s">
        <v>17</v>
      </c>
      <c r="J83" t="s">
        <v>96</v>
      </c>
      <c r="K83">
        <v>5.3845828653675302E-6</v>
      </c>
      <c r="L83" t="s">
        <v>146</v>
      </c>
    </row>
    <row r="84" spans="1:12" x14ac:dyDescent="0.25">
      <c r="A84">
        <v>1</v>
      </c>
      <c r="B84">
        <v>15</v>
      </c>
      <c r="C84">
        <v>2</v>
      </c>
      <c r="D84">
        <v>1</v>
      </c>
      <c r="E84">
        <v>2024</v>
      </c>
      <c r="F84" t="s">
        <v>8</v>
      </c>
      <c r="G84" t="s">
        <v>20</v>
      </c>
      <c r="H84" t="s">
        <v>46</v>
      </c>
      <c r="I84" t="s">
        <v>17</v>
      </c>
      <c r="J84" t="s">
        <v>96</v>
      </c>
      <c r="K84">
        <v>5.3845828653675302E-6</v>
      </c>
      <c r="L84" t="s">
        <v>145</v>
      </c>
    </row>
    <row r="85" spans="1:12" x14ac:dyDescent="0.25">
      <c r="A85">
        <v>1</v>
      </c>
      <c r="B85">
        <v>15</v>
      </c>
      <c r="C85">
        <v>2</v>
      </c>
      <c r="D85">
        <v>2</v>
      </c>
      <c r="E85">
        <v>2024</v>
      </c>
      <c r="F85" t="s">
        <v>8</v>
      </c>
      <c r="G85" t="s">
        <v>20</v>
      </c>
      <c r="H85" t="s">
        <v>46</v>
      </c>
      <c r="I85" t="s">
        <v>17</v>
      </c>
      <c r="J85" t="s">
        <v>96</v>
      </c>
      <c r="K85">
        <v>5.3845828653675302E-6</v>
      </c>
      <c r="L85" t="s">
        <v>134</v>
      </c>
    </row>
    <row r="86" spans="1:12" x14ac:dyDescent="0.25">
      <c r="A86">
        <v>1</v>
      </c>
      <c r="B86">
        <v>15</v>
      </c>
      <c r="C86">
        <v>2</v>
      </c>
      <c r="D86">
        <v>0</v>
      </c>
      <c r="E86">
        <v>2024</v>
      </c>
      <c r="F86" t="s">
        <v>8</v>
      </c>
      <c r="G86" t="s">
        <v>20</v>
      </c>
      <c r="H86" t="s">
        <v>46</v>
      </c>
      <c r="I86" t="s">
        <v>17</v>
      </c>
      <c r="J86" t="s">
        <v>97</v>
      </c>
      <c r="K86">
        <v>0.11460653862305557</v>
      </c>
      <c r="L86" t="s">
        <v>146</v>
      </c>
    </row>
    <row r="87" spans="1:12" x14ac:dyDescent="0.25">
      <c r="A87">
        <v>1</v>
      </c>
      <c r="B87">
        <v>15</v>
      </c>
      <c r="C87">
        <v>2</v>
      </c>
      <c r="D87">
        <v>1</v>
      </c>
      <c r="E87">
        <v>2024</v>
      </c>
      <c r="F87" t="s">
        <v>8</v>
      </c>
      <c r="G87" t="s">
        <v>20</v>
      </c>
      <c r="H87" t="s">
        <v>46</v>
      </c>
      <c r="I87" t="s">
        <v>17</v>
      </c>
      <c r="J87" t="s">
        <v>97</v>
      </c>
      <c r="K87">
        <v>0.11190024727492186</v>
      </c>
      <c r="L87" t="s">
        <v>145</v>
      </c>
    </row>
    <row r="88" spans="1:12" x14ac:dyDescent="0.25">
      <c r="A88">
        <v>1</v>
      </c>
      <c r="B88">
        <v>15</v>
      </c>
      <c r="C88">
        <v>2</v>
      </c>
      <c r="D88">
        <v>2</v>
      </c>
      <c r="E88">
        <v>2024</v>
      </c>
      <c r="F88" t="s">
        <v>8</v>
      </c>
      <c r="G88" t="s">
        <v>20</v>
      </c>
      <c r="H88" t="s">
        <v>46</v>
      </c>
      <c r="I88" t="s">
        <v>17</v>
      </c>
      <c r="J88" t="s">
        <v>97</v>
      </c>
      <c r="K88">
        <v>0.11190024727492186</v>
      </c>
      <c r="L88" t="s">
        <v>134</v>
      </c>
    </row>
    <row r="89" spans="1:12" x14ac:dyDescent="0.25">
      <c r="A89">
        <v>1</v>
      </c>
      <c r="B89">
        <v>15</v>
      </c>
      <c r="C89">
        <v>2</v>
      </c>
      <c r="D89">
        <v>0</v>
      </c>
      <c r="E89">
        <v>2024</v>
      </c>
      <c r="F89" t="s">
        <v>8</v>
      </c>
      <c r="G89" t="s">
        <v>20</v>
      </c>
      <c r="H89" t="s">
        <v>46</v>
      </c>
      <c r="I89" t="s">
        <v>17</v>
      </c>
      <c r="J89" t="s">
        <v>98</v>
      </c>
      <c r="K89">
        <v>7.6784151660140977E-4</v>
      </c>
      <c r="L89" t="s">
        <v>146</v>
      </c>
    </row>
    <row r="90" spans="1:12" x14ac:dyDescent="0.25">
      <c r="A90">
        <v>1</v>
      </c>
      <c r="B90">
        <v>15</v>
      </c>
      <c r="C90">
        <v>2</v>
      </c>
      <c r="D90">
        <v>1</v>
      </c>
      <c r="E90">
        <v>2024</v>
      </c>
      <c r="F90" t="s">
        <v>8</v>
      </c>
      <c r="G90" t="s">
        <v>20</v>
      </c>
      <c r="H90" t="s">
        <v>46</v>
      </c>
      <c r="I90" t="s">
        <v>17</v>
      </c>
      <c r="J90" t="s">
        <v>98</v>
      </c>
      <c r="K90">
        <v>7.6784151660140977E-4</v>
      </c>
      <c r="L90" t="s">
        <v>145</v>
      </c>
    </row>
    <row r="91" spans="1:12" x14ac:dyDescent="0.25">
      <c r="A91">
        <v>1</v>
      </c>
      <c r="B91">
        <v>15</v>
      </c>
      <c r="C91">
        <v>2</v>
      </c>
      <c r="D91">
        <v>2</v>
      </c>
      <c r="E91">
        <v>2024</v>
      </c>
      <c r="F91" t="s">
        <v>8</v>
      </c>
      <c r="G91" t="s">
        <v>20</v>
      </c>
      <c r="H91" t="s">
        <v>46</v>
      </c>
      <c r="I91" t="s">
        <v>17</v>
      </c>
      <c r="J91" t="s">
        <v>98</v>
      </c>
      <c r="K91">
        <v>7.6784151660140977E-4</v>
      </c>
      <c r="L91" t="s">
        <v>134</v>
      </c>
    </row>
    <row r="92" spans="1:12" x14ac:dyDescent="0.25">
      <c r="A92">
        <v>1</v>
      </c>
      <c r="B92">
        <v>15</v>
      </c>
      <c r="C92">
        <v>2</v>
      </c>
      <c r="D92">
        <v>0</v>
      </c>
      <c r="E92">
        <v>2024</v>
      </c>
      <c r="F92" t="s">
        <v>8</v>
      </c>
      <c r="G92" t="s">
        <v>20</v>
      </c>
      <c r="H92" t="s">
        <v>46</v>
      </c>
      <c r="I92" t="s">
        <v>17</v>
      </c>
      <c r="J92" t="s">
        <v>99</v>
      </c>
      <c r="K92">
        <v>2.1538331461470121E-5</v>
      </c>
      <c r="L92" t="s">
        <v>146</v>
      </c>
    </row>
    <row r="93" spans="1:12" x14ac:dyDescent="0.25">
      <c r="A93">
        <v>1</v>
      </c>
      <c r="B93">
        <v>15</v>
      </c>
      <c r="C93">
        <v>2</v>
      </c>
      <c r="D93">
        <v>1</v>
      </c>
      <c r="E93">
        <v>2024</v>
      </c>
      <c r="F93" t="s">
        <v>8</v>
      </c>
      <c r="G93" t="s">
        <v>20</v>
      </c>
      <c r="H93" t="s">
        <v>46</v>
      </c>
      <c r="I93" t="s">
        <v>17</v>
      </c>
      <c r="J93" t="s">
        <v>99</v>
      </c>
      <c r="K93">
        <v>2.1538331461470121E-5</v>
      </c>
      <c r="L93" t="s">
        <v>145</v>
      </c>
    </row>
    <row r="94" spans="1:12" x14ac:dyDescent="0.25">
      <c r="A94">
        <v>1</v>
      </c>
      <c r="B94">
        <v>15</v>
      </c>
      <c r="C94">
        <v>2</v>
      </c>
      <c r="D94">
        <v>2</v>
      </c>
      <c r="E94">
        <v>2024</v>
      </c>
      <c r="F94" t="s">
        <v>8</v>
      </c>
      <c r="G94" t="s">
        <v>20</v>
      </c>
      <c r="H94" t="s">
        <v>46</v>
      </c>
      <c r="I94" t="s">
        <v>17</v>
      </c>
      <c r="J94" t="s">
        <v>99</v>
      </c>
      <c r="K94">
        <v>2.1538331461470121E-5</v>
      </c>
      <c r="L94" t="s">
        <v>134</v>
      </c>
    </row>
    <row r="95" spans="1:12" x14ac:dyDescent="0.25">
      <c r="A95">
        <v>1</v>
      </c>
      <c r="B95">
        <v>15</v>
      </c>
      <c r="C95">
        <v>2</v>
      </c>
      <c r="D95">
        <v>0</v>
      </c>
      <c r="E95">
        <v>2024</v>
      </c>
      <c r="F95" t="s">
        <v>8</v>
      </c>
      <c r="G95" t="s">
        <v>20</v>
      </c>
      <c r="H95" t="s">
        <v>46</v>
      </c>
      <c r="I95" t="s">
        <v>18</v>
      </c>
      <c r="J95" t="s">
        <v>101</v>
      </c>
      <c r="K95">
        <v>1.4996806352483991</v>
      </c>
      <c r="L95" t="s">
        <v>146</v>
      </c>
    </row>
    <row r="96" spans="1:12" x14ac:dyDescent="0.25">
      <c r="A96">
        <v>1</v>
      </c>
      <c r="B96">
        <v>15</v>
      </c>
      <c r="C96">
        <v>2</v>
      </c>
      <c r="D96">
        <v>1</v>
      </c>
      <c r="E96">
        <v>2024</v>
      </c>
      <c r="F96" t="s">
        <v>8</v>
      </c>
      <c r="G96" t="s">
        <v>20</v>
      </c>
      <c r="H96" t="s">
        <v>46</v>
      </c>
      <c r="I96" t="s">
        <v>18</v>
      </c>
      <c r="J96" t="s">
        <v>101</v>
      </c>
      <c r="K96">
        <v>0.74984031762419956</v>
      </c>
      <c r="L96" t="s">
        <v>145</v>
      </c>
    </row>
    <row r="97" spans="1:12" x14ac:dyDescent="0.25">
      <c r="A97">
        <v>1</v>
      </c>
      <c r="B97">
        <v>15</v>
      </c>
      <c r="C97">
        <v>2</v>
      </c>
      <c r="D97">
        <v>2</v>
      </c>
      <c r="E97">
        <v>2024</v>
      </c>
      <c r="F97" t="s">
        <v>8</v>
      </c>
      <c r="G97" t="s">
        <v>20</v>
      </c>
      <c r="H97" t="s">
        <v>46</v>
      </c>
      <c r="I97" t="s">
        <v>18</v>
      </c>
      <c r="J97" t="s">
        <v>101</v>
      </c>
      <c r="K97">
        <v>0.74984031762419956</v>
      </c>
      <c r="L97" t="s">
        <v>134</v>
      </c>
    </row>
    <row r="98" spans="1:12" x14ac:dyDescent="0.25">
      <c r="A98">
        <v>1</v>
      </c>
      <c r="B98">
        <v>15</v>
      </c>
      <c r="C98">
        <v>2</v>
      </c>
      <c r="D98">
        <v>0</v>
      </c>
      <c r="E98">
        <v>2024</v>
      </c>
      <c r="F98" t="s">
        <v>8</v>
      </c>
      <c r="G98" t="s">
        <v>20</v>
      </c>
      <c r="H98" t="s">
        <v>46</v>
      </c>
      <c r="I98" t="s">
        <v>18</v>
      </c>
      <c r="J98" t="s">
        <v>102</v>
      </c>
      <c r="K98">
        <v>0.23231352005998979</v>
      </c>
      <c r="L98" t="s">
        <v>146</v>
      </c>
    </row>
    <row r="99" spans="1:12" x14ac:dyDescent="0.25">
      <c r="A99">
        <v>1</v>
      </c>
      <c r="B99">
        <v>15</v>
      </c>
      <c r="C99">
        <v>2</v>
      </c>
      <c r="D99">
        <v>1</v>
      </c>
      <c r="E99">
        <v>2024</v>
      </c>
      <c r="F99" t="s">
        <v>8</v>
      </c>
      <c r="G99" t="s">
        <v>20</v>
      </c>
      <c r="H99" t="s">
        <v>46</v>
      </c>
      <c r="I99" t="s">
        <v>18</v>
      </c>
      <c r="J99" t="s">
        <v>102</v>
      </c>
      <c r="K99">
        <v>0.11615676002999489</v>
      </c>
      <c r="L99" t="s">
        <v>145</v>
      </c>
    </row>
    <row r="100" spans="1:12" x14ac:dyDescent="0.25">
      <c r="A100">
        <v>1</v>
      </c>
      <c r="B100">
        <v>15</v>
      </c>
      <c r="C100">
        <v>2</v>
      </c>
      <c r="D100">
        <v>2</v>
      </c>
      <c r="E100">
        <v>2024</v>
      </c>
      <c r="F100" t="s">
        <v>8</v>
      </c>
      <c r="G100" t="s">
        <v>20</v>
      </c>
      <c r="H100" t="s">
        <v>46</v>
      </c>
      <c r="I100" t="s">
        <v>18</v>
      </c>
      <c r="J100" t="s">
        <v>102</v>
      </c>
      <c r="K100">
        <v>0.11615676002999489</v>
      </c>
      <c r="L100" t="s">
        <v>134</v>
      </c>
    </row>
    <row r="101" spans="1:12" x14ac:dyDescent="0.25">
      <c r="A101">
        <v>1</v>
      </c>
      <c r="B101">
        <v>15</v>
      </c>
      <c r="C101">
        <v>2</v>
      </c>
      <c r="D101">
        <v>0</v>
      </c>
      <c r="E101">
        <v>2024</v>
      </c>
      <c r="F101" t="s">
        <v>8</v>
      </c>
      <c r="G101" t="s">
        <v>20</v>
      </c>
      <c r="H101" t="s">
        <v>46</v>
      </c>
      <c r="I101" t="s">
        <v>18</v>
      </c>
      <c r="J101" t="s">
        <v>103</v>
      </c>
      <c r="K101">
        <v>1.258967165918436</v>
      </c>
      <c r="L101" t="s">
        <v>146</v>
      </c>
    </row>
    <row r="102" spans="1:12" x14ac:dyDescent="0.25">
      <c r="A102">
        <v>1</v>
      </c>
      <c r="B102">
        <v>15</v>
      </c>
      <c r="C102">
        <v>2</v>
      </c>
      <c r="D102">
        <v>1</v>
      </c>
      <c r="E102">
        <v>2024</v>
      </c>
      <c r="F102" t="s">
        <v>8</v>
      </c>
      <c r="G102" t="s">
        <v>20</v>
      </c>
      <c r="H102" t="s">
        <v>46</v>
      </c>
      <c r="I102" t="s">
        <v>18</v>
      </c>
      <c r="J102" t="s">
        <v>103</v>
      </c>
      <c r="K102">
        <v>1.2335955499151108</v>
      </c>
      <c r="L102" t="s">
        <v>145</v>
      </c>
    </row>
    <row r="103" spans="1:12" x14ac:dyDescent="0.25">
      <c r="A103">
        <v>1</v>
      </c>
      <c r="B103">
        <v>15</v>
      </c>
      <c r="C103">
        <v>2</v>
      </c>
      <c r="D103">
        <v>2</v>
      </c>
      <c r="E103">
        <v>2024</v>
      </c>
      <c r="F103" t="s">
        <v>8</v>
      </c>
      <c r="G103" t="s">
        <v>20</v>
      </c>
      <c r="H103" t="s">
        <v>46</v>
      </c>
      <c r="I103" t="s">
        <v>18</v>
      </c>
      <c r="J103" t="s">
        <v>103</v>
      </c>
      <c r="K103">
        <v>1.2335955499151108</v>
      </c>
      <c r="L103" t="s">
        <v>134</v>
      </c>
    </row>
    <row r="104" spans="1:12" x14ac:dyDescent="0.25">
      <c r="A104">
        <v>1</v>
      </c>
      <c r="B104">
        <v>15</v>
      </c>
      <c r="C104">
        <v>2</v>
      </c>
      <c r="D104">
        <v>0</v>
      </c>
      <c r="E104">
        <v>2024</v>
      </c>
      <c r="F104" t="s">
        <v>8</v>
      </c>
      <c r="G104" t="s">
        <v>20</v>
      </c>
      <c r="H104" t="s">
        <v>46</v>
      </c>
      <c r="I104" t="s">
        <v>18</v>
      </c>
      <c r="J104" t="s">
        <v>104</v>
      </c>
      <c r="K104">
        <v>3.0595199841018304E-2</v>
      </c>
      <c r="L104" t="s">
        <v>146</v>
      </c>
    </row>
    <row r="105" spans="1:12" x14ac:dyDescent="0.25">
      <c r="A105">
        <v>1</v>
      </c>
      <c r="B105">
        <v>15</v>
      </c>
      <c r="C105">
        <v>2</v>
      </c>
      <c r="D105">
        <v>1</v>
      </c>
      <c r="E105">
        <v>2024</v>
      </c>
      <c r="F105" t="s">
        <v>8</v>
      </c>
      <c r="G105" t="s">
        <v>20</v>
      </c>
      <c r="H105" t="s">
        <v>46</v>
      </c>
      <c r="I105" t="s">
        <v>18</v>
      </c>
      <c r="J105" t="s">
        <v>104</v>
      </c>
      <c r="K105">
        <v>1.5297599920509152E-2</v>
      </c>
      <c r="L105" t="s">
        <v>145</v>
      </c>
    </row>
    <row r="106" spans="1:12" x14ac:dyDescent="0.25">
      <c r="A106">
        <v>1</v>
      </c>
      <c r="B106">
        <v>15</v>
      </c>
      <c r="C106">
        <v>2</v>
      </c>
      <c r="D106">
        <v>2</v>
      </c>
      <c r="E106">
        <v>2024</v>
      </c>
      <c r="F106" t="s">
        <v>8</v>
      </c>
      <c r="G106" t="s">
        <v>20</v>
      </c>
      <c r="H106" t="s">
        <v>46</v>
      </c>
      <c r="I106" t="s">
        <v>18</v>
      </c>
      <c r="J106" t="s">
        <v>104</v>
      </c>
      <c r="K106">
        <v>1.5297599920509152E-2</v>
      </c>
      <c r="L106" t="s">
        <v>134</v>
      </c>
    </row>
    <row r="107" spans="1:12" x14ac:dyDescent="0.25">
      <c r="A107">
        <v>1</v>
      </c>
      <c r="B107">
        <v>15</v>
      </c>
      <c r="C107">
        <v>2</v>
      </c>
      <c r="D107">
        <v>0</v>
      </c>
      <c r="E107">
        <v>2024</v>
      </c>
      <c r="F107" t="s">
        <v>8</v>
      </c>
      <c r="G107" t="s">
        <v>20</v>
      </c>
      <c r="H107" t="s">
        <v>46</v>
      </c>
      <c r="I107" t="s">
        <v>19</v>
      </c>
      <c r="J107" t="s">
        <v>106</v>
      </c>
      <c r="K107">
        <v>2.4368597445496061</v>
      </c>
      <c r="L107" t="s">
        <v>146</v>
      </c>
    </row>
    <row r="108" spans="1:12" x14ac:dyDescent="0.25">
      <c r="A108">
        <v>1</v>
      </c>
      <c r="B108">
        <v>15</v>
      </c>
      <c r="C108">
        <v>2</v>
      </c>
      <c r="D108">
        <v>1</v>
      </c>
      <c r="E108">
        <v>2024</v>
      </c>
      <c r="F108" t="s">
        <v>8</v>
      </c>
      <c r="G108" t="s">
        <v>20</v>
      </c>
      <c r="H108" t="s">
        <v>46</v>
      </c>
      <c r="I108" t="s">
        <v>19</v>
      </c>
      <c r="J108" t="s">
        <v>106</v>
      </c>
      <c r="K108">
        <v>2.4368597445496061</v>
      </c>
      <c r="L108" t="s">
        <v>145</v>
      </c>
    </row>
    <row r="109" spans="1:12" x14ac:dyDescent="0.25">
      <c r="A109">
        <v>1</v>
      </c>
      <c r="B109">
        <v>15</v>
      </c>
      <c r="C109">
        <v>2</v>
      </c>
      <c r="D109">
        <v>2</v>
      </c>
      <c r="E109">
        <v>2024</v>
      </c>
      <c r="F109" t="s">
        <v>8</v>
      </c>
      <c r="G109" t="s">
        <v>20</v>
      </c>
      <c r="H109" t="s">
        <v>46</v>
      </c>
      <c r="I109" t="s">
        <v>19</v>
      </c>
      <c r="J109" t="s">
        <v>106</v>
      </c>
      <c r="K109">
        <v>2.4368597445496061</v>
      </c>
      <c r="L109" t="s">
        <v>134</v>
      </c>
    </row>
    <row r="110" spans="1:12" x14ac:dyDescent="0.25">
      <c r="A110">
        <v>1</v>
      </c>
      <c r="B110">
        <v>15</v>
      </c>
      <c r="C110">
        <v>2</v>
      </c>
      <c r="D110">
        <v>0</v>
      </c>
      <c r="E110">
        <v>2024</v>
      </c>
      <c r="F110" t="s">
        <v>8</v>
      </c>
      <c r="G110" t="s">
        <v>20</v>
      </c>
      <c r="H110" t="s">
        <v>46</v>
      </c>
      <c r="I110" t="s">
        <v>19</v>
      </c>
      <c r="J110" t="s">
        <v>107</v>
      </c>
      <c r="K110">
        <v>5.0055276161439712</v>
      </c>
      <c r="L110" t="s">
        <v>146</v>
      </c>
    </row>
    <row r="111" spans="1:12" x14ac:dyDescent="0.25">
      <c r="A111">
        <v>1</v>
      </c>
      <c r="B111">
        <v>15</v>
      </c>
      <c r="C111">
        <v>2</v>
      </c>
      <c r="D111">
        <v>1</v>
      </c>
      <c r="E111">
        <v>2024</v>
      </c>
      <c r="F111" t="s">
        <v>8</v>
      </c>
      <c r="G111" t="s">
        <v>20</v>
      </c>
      <c r="H111" t="s">
        <v>46</v>
      </c>
      <c r="I111" t="s">
        <v>19</v>
      </c>
      <c r="J111" t="s">
        <v>107</v>
      </c>
      <c r="K111">
        <v>5.0055276161439712</v>
      </c>
      <c r="L111" t="s">
        <v>145</v>
      </c>
    </row>
    <row r="112" spans="1:12" x14ac:dyDescent="0.25">
      <c r="A112">
        <v>1</v>
      </c>
      <c r="B112">
        <v>15</v>
      </c>
      <c r="C112">
        <v>2</v>
      </c>
      <c r="D112">
        <v>2</v>
      </c>
      <c r="E112">
        <v>2024</v>
      </c>
      <c r="F112" t="s">
        <v>8</v>
      </c>
      <c r="G112" t="s">
        <v>20</v>
      </c>
      <c r="H112" t="s">
        <v>46</v>
      </c>
      <c r="I112" t="s">
        <v>19</v>
      </c>
      <c r="J112" t="s">
        <v>107</v>
      </c>
      <c r="K112">
        <v>5.0055276161439712</v>
      </c>
      <c r="L112" t="s">
        <v>134</v>
      </c>
    </row>
    <row r="113" spans="1:12" x14ac:dyDescent="0.25">
      <c r="A113">
        <v>1</v>
      </c>
      <c r="B113">
        <v>15</v>
      </c>
      <c r="C113">
        <v>2</v>
      </c>
      <c r="D113">
        <v>0</v>
      </c>
      <c r="E113">
        <v>2024</v>
      </c>
      <c r="F113" t="s">
        <v>8</v>
      </c>
      <c r="G113" t="s">
        <v>20</v>
      </c>
      <c r="H113" t="s">
        <v>46</v>
      </c>
      <c r="I113" t="s">
        <v>19</v>
      </c>
      <c r="J113" t="s">
        <v>108</v>
      </c>
      <c r="K113">
        <v>0.1474858785155628</v>
      </c>
      <c r="L113" t="s">
        <v>146</v>
      </c>
    </row>
    <row r="114" spans="1:12" x14ac:dyDescent="0.25">
      <c r="A114">
        <v>1</v>
      </c>
      <c r="B114">
        <v>15</v>
      </c>
      <c r="C114">
        <v>2</v>
      </c>
      <c r="D114">
        <v>1</v>
      </c>
      <c r="E114">
        <v>2024</v>
      </c>
      <c r="F114" t="s">
        <v>8</v>
      </c>
      <c r="G114" t="s">
        <v>20</v>
      </c>
      <c r="H114" t="s">
        <v>46</v>
      </c>
      <c r="I114" t="s">
        <v>19</v>
      </c>
      <c r="J114" t="s">
        <v>108</v>
      </c>
      <c r="K114">
        <v>0.1474858785155628</v>
      </c>
      <c r="L114" t="s">
        <v>145</v>
      </c>
    </row>
    <row r="115" spans="1:12" x14ac:dyDescent="0.25">
      <c r="A115">
        <v>1</v>
      </c>
      <c r="B115">
        <v>15</v>
      </c>
      <c r="C115">
        <v>2</v>
      </c>
      <c r="D115">
        <v>2</v>
      </c>
      <c r="E115">
        <v>2024</v>
      </c>
      <c r="F115" t="s">
        <v>8</v>
      </c>
      <c r="G115" t="s">
        <v>20</v>
      </c>
      <c r="H115" t="s">
        <v>46</v>
      </c>
      <c r="I115" t="s">
        <v>19</v>
      </c>
      <c r="J115" t="s">
        <v>108</v>
      </c>
      <c r="K115">
        <v>0.1474858785155628</v>
      </c>
      <c r="L115" t="s">
        <v>134</v>
      </c>
    </row>
    <row r="116" spans="1:12" x14ac:dyDescent="0.25">
      <c r="A116">
        <v>1</v>
      </c>
      <c r="B116">
        <v>15</v>
      </c>
      <c r="C116">
        <v>2</v>
      </c>
      <c r="D116">
        <v>0</v>
      </c>
      <c r="E116">
        <v>2024</v>
      </c>
      <c r="F116" t="s">
        <v>8</v>
      </c>
      <c r="G116" t="s">
        <v>20</v>
      </c>
      <c r="H116" t="s">
        <v>46</v>
      </c>
      <c r="I116" t="s">
        <v>19</v>
      </c>
      <c r="J116" t="s">
        <v>109</v>
      </c>
      <c r="K116">
        <v>7.6668921586822106E-2</v>
      </c>
      <c r="L116" t="s">
        <v>146</v>
      </c>
    </row>
    <row r="117" spans="1:12" x14ac:dyDescent="0.25">
      <c r="A117">
        <v>1</v>
      </c>
      <c r="B117">
        <v>15</v>
      </c>
      <c r="C117">
        <v>2</v>
      </c>
      <c r="D117">
        <v>1</v>
      </c>
      <c r="E117">
        <v>2024</v>
      </c>
      <c r="F117" t="s">
        <v>8</v>
      </c>
      <c r="G117" t="s">
        <v>20</v>
      </c>
      <c r="H117" t="s">
        <v>46</v>
      </c>
      <c r="I117" t="s">
        <v>19</v>
      </c>
      <c r="J117" t="s">
        <v>109</v>
      </c>
      <c r="K117">
        <v>7.6668921586822106E-2</v>
      </c>
      <c r="L117" t="s">
        <v>145</v>
      </c>
    </row>
    <row r="118" spans="1:12" x14ac:dyDescent="0.25">
      <c r="A118">
        <v>1</v>
      </c>
      <c r="B118">
        <v>15</v>
      </c>
      <c r="C118">
        <v>2</v>
      </c>
      <c r="D118">
        <v>2</v>
      </c>
      <c r="E118">
        <v>2024</v>
      </c>
      <c r="F118" t="s">
        <v>8</v>
      </c>
      <c r="G118" t="s">
        <v>20</v>
      </c>
      <c r="H118" t="s">
        <v>46</v>
      </c>
      <c r="I118" t="s">
        <v>19</v>
      </c>
      <c r="J118" t="s">
        <v>109</v>
      </c>
      <c r="K118">
        <v>7.6668921586822106E-2</v>
      </c>
      <c r="L118" t="s">
        <v>134</v>
      </c>
    </row>
    <row r="119" spans="1:12" x14ac:dyDescent="0.25">
      <c r="A119">
        <v>1</v>
      </c>
      <c r="B119">
        <v>14</v>
      </c>
      <c r="C119">
        <v>4</v>
      </c>
      <c r="D119">
        <v>0</v>
      </c>
      <c r="E119">
        <v>2024</v>
      </c>
      <c r="F119" t="s">
        <v>8</v>
      </c>
      <c r="G119" t="s">
        <v>9</v>
      </c>
      <c r="H119" t="s">
        <v>44</v>
      </c>
      <c r="I119" t="s">
        <v>229</v>
      </c>
      <c r="J119" t="s">
        <v>69</v>
      </c>
      <c r="K119">
        <v>1.2235749071270775E-3</v>
      </c>
      <c r="L119" t="s">
        <v>146</v>
      </c>
    </row>
    <row r="120" spans="1:12" x14ac:dyDescent="0.25">
      <c r="A120">
        <v>1</v>
      </c>
      <c r="B120">
        <v>14</v>
      </c>
      <c r="C120">
        <v>4</v>
      </c>
      <c r="D120">
        <v>1</v>
      </c>
      <c r="E120">
        <v>2024</v>
      </c>
      <c r="F120" t="s">
        <v>8</v>
      </c>
      <c r="G120" t="s">
        <v>9</v>
      </c>
      <c r="H120" t="s">
        <v>44</v>
      </c>
      <c r="I120" t="s">
        <v>229</v>
      </c>
      <c r="J120" t="s">
        <v>69</v>
      </c>
      <c r="K120">
        <v>1.2235749071270775E-3</v>
      </c>
      <c r="L120" t="s">
        <v>145</v>
      </c>
    </row>
    <row r="121" spans="1:12" x14ac:dyDescent="0.25">
      <c r="A121">
        <v>1</v>
      </c>
      <c r="B121">
        <v>14</v>
      </c>
      <c r="C121">
        <v>4</v>
      </c>
      <c r="D121">
        <v>2</v>
      </c>
      <c r="E121">
        <v>2024</v>
      </c>
      <c r="F121" t="s">
        <v>8</v>
      </c>
      <c r="G121" t="s">
        <v>9</v>
      </c>
      <c r="H121" t="s">
        <v>44</v>
      </c>
      <c r="I121" t="s">
        <v>229</v>
      </c>
      <c r="J121" t="s">
        <v>69</v>
      </c>
      <c r="K121">
        <v>3.6707247213812323E-3</v>
      </c>
      <c r="L121" t="s">
        <v>134</v>
      </c>
    </row>
    <row r="122" spans="1:12" x14ac:dyDescent="0.25">
      <c r="A122">
        <v>1</v>
      </c>
      <c r="B122">
        <v>14</v>
      </c>
      <c r="C122">
        <v>4</v>
      </c>
      <c r="D122">
        <v>0</v>
      </c>
      <c r="E122">
        <v>2024</v>
      </c>
      <c r="F122" t="s">
        <v>8</v>
      </c>
      <c r="G122" t="s">
        <v>9</v>
      </c>
      <c r="H122" t="s">
        <v>44</v>
      </c>
      <c r="I122" t="s">
        <v>229</v>
      </c>
      <c r="J122" t="s">
        <v>70</v>
      </c>
      <c r="K122">
        <v>0.12864101454584537</v>
      </c>
      <c r="L122" t="s">
        <v>146</v>
      </c>
    </row>
    <row r="123" spans="1:12" x14ac:dyDescent="0.25">
      <c r="A123">
        <v>1</v>
      </c>
      <c r="B123">
        <v>14</v>
      </c>
      <c r="C123">
        <v>4</v>
      </c>
      <c r="D123">
        <v>1</v>
      </c>
      <c r="E123">
        <v>2024</v>
      </c>
      <c r="F123" t="s">
        <v>8</v>
      </c>
      <c r="G123" t="s">
        <v>9</v>
      </c>
      <c r="H123" t="s">
        <v>44</v>
      </c>
      <c r="I123" t="s">
        <v>229</v>
      </c>
      <c r="J123" t="s">
        <v>70</v>
      </c>
      <c r="K123">
        <v>0.12864101454584537</v>
      </c>
      <c r="L123" t="s">
        <v>145</v>
      </c>
    </row>
    <row r="124" spans="1:12" x14ac:dyDescent="0.25">
      <c r="A124">
        <v>1</v>
      </c>
      <c r="B124">
        <v>14</v>
      </c>
      <c r="C124">
        <v>4</v>
      </c>
      <c r="D124">
        <v>2</v>
      </c>
      <c r="E124">
        <v>2024</v>
      </c>
      <c r="F124" t="s">
        <v>8</v>
      </c>
      <c r="G124" t="s">
        <v>9</v>
      </c>
      <c r="H124" t="s">
        <v>44</v>
      </c>
      <c r="I124" t="s">
        <v>229</v>
      </c>
      <c r="J124" t="s">
        <v>70</v>
      </c>
      <c r="K124">
        <v>0.3859230436375361</v>
      </c>
      <c r="L124" t="s">
        <v>134</v>
      </c>
    </row>
    <row r="125" spans="1:12" x14ac:dyDescent="0.25">
      <c r="A125">
        <v>1</v>
      </c>
      <c r="B125">
        <v>14</v>
      </c>
      <c r="C125">
        <v>4</v>
      </c>
      <c r="D125">
        <v>0</v>
      </c>
      <c r="E125">
        <v>2024</v>
      </c>
      <c r="F125" t="s">
        <v>8</v>
      </c>
      <c r="G125" t="s">
        <v>9</v>
      </c>
      <c r="H125" t="s">
        <v>44</v>
      </c>
      <c r="I125" t="s">
        <v>230</v>
      </c>
      <c r="J125" t="s">
        <v>71</v>
      </c>
      <c r="K125">
        <v>9.1798380886959102E-2</v>
      </c>
      <c r="L125" t="s">
        <v>146</v>
      </c>
    </row>
    <row r="126" spans="1:12" x14ac:dyDescent="0.25">
      <c r="A126">
        <v>1</v>
      </c>
      <c r="B126">
        <v>14</v>
      </c>
      <c r="C126">
        <v>4</v>
      </c>
      <c r="D126">
        <v>1</v>
      </c>
      <c r="E126">
        <v>2024</v>
      </c>
      <c r="F126" t="s">
        <v>8</v>
      </c>
      <c r="G126" t="s">
        <v>9</v>
      </c>
      <c r="H126" t="s">
        <v>44</v>
      </c>
      <c r="I126" t="s">
        <v>230</v>
      </c>
      <c r="J126" t="s">
        <v>71</v>
      </c>
      <c r="K126">
        <v>9.1798380886959102E-2</v>
      </c>
      <c r="L126" t="s">
        <v>145</v>
      </c>
    </row>
    <row r="127" spans="1:12" x14ac:dyDescent="0.25">
      <c r="A127">
        <v>1</v>
      </c>
      <c r="B127">
        <v>14</v>
      </c>
      <c r="C127">
        <v>4</v>
      </c>
      <c r="D127">
        <v>2</v>
      </c>
      <c r="E127">
        <v>2024</v>
      </c>
      <c r="F127" t="s">
        <v>8</v>
      </c>
      <c r="G127" t="s">
        <v>9</v>
      </c>
      <c r="H127" t="s">
        <v>44</v>
      </c>
      <c r="I127" t="s">
        <v>230</v>
      </c>
      <c r="J127" t="s">
        <v>71</v>
      </c>
      <c r="K127">
        <v>0.27539514266087728</v>
      </c>
      <c r="L127" t="s">
        <v>134</v>
      </c>
    </row>
    <row r="128" spans="1:12" x14ac:dyDescent="0.25">
      <c r="A128">
        <v>1</v>
      </c>
      <c r="B128">
        <v>14</v>
      </c>
      <c r="C128">
        <v>4</v>
      </c>
      <c r="D128">
        <v>0</v>
      </c>
      <c r="E128">
        <v>2024</v>
      </c>
      <c r="F128" t="s">
        <v>8</v>
      </c>
      <c r="G128" t="s">
        <v>9</v>
      </c>
      <c r="H128" t="s">
        <v>44</v>
      </c>
      <c r="I128" t="s">
        <v>14</v>
      </c>
      <c r="J128" t="s">
        <v>72</v>
      </c>
      <c r="K128">
        <v>3.4260734512240867E-3</v>
      </c>
      <c r="L128" t="s">
        <v>146</v>
      </c>
    </row>
    <row r="129" spans="1:12" x14ac:dyDescent="0.25">
      <c r="A129">
        <v>1</v>
      </c>
      <c r="B129">
        <v>14</v>
      </c>
      <c r="C129">
        <v>4</v>
      </c>
      <c r="D129">
        <v>1</v>
      </c>
      <c r="E129">
        <v>2024</v>
      </c>
      <c r="F129" t="s">
        <v>8</v>
      </c>
      <c r="G129" t="s">
        <v>9</v>
      </c>
      <c r="H129" t="s">
        <v>44</v>
      </c>
      <c r="I129" t="s">
        <v>14</v>
      </c>
      <c r="J129" t="s">
        <v>72</v>
      </c>
      <c r="K129">
        <v>3.4260734512240867E-3</v>
      </c>
      <c r="L129" t="s">
        <v>145</v>
      </c>
    </row>
    <row r="130" spans="1:12" x14ac:dyDescent="0.25">
      <c r="A130">
        <v>1</v>
      </c>
      <c r="B130">
        <v>14</v>
      </c>
      <c r="C130">
        <v>4</v>
      </c>
      <c r="D130">
        <v>2</v>
      </c>
      <c r="E130">
        <v>2024</v>
      </c>
      <c r="F130" t="s">
        <v>8</v>
      </c>
      <c r="G130" t="s">
        <v>9</v>
      </c>
      <c r="H130" t="s">
        <v>44</v>
      </c>
      <c r="I130" t="s">
        <v>14</v>
      </c>
      <c r="J130" t="s">
        <v>72</v>
      </c>
      <c r="K130">
        <v>1.0278220353672261E-2</v>
      </c>
      <c r="L130" t="s">
        <v>134</v>
      </c>
    </row>
    <row r="131" spans="1:12" x14ac:dyDescent="0.25">
      <c r="A131">
        <v>1</v>
      </c>
      <c r="B131">
        <v>14</v>
      </c>
      <c r="C131">
        <v>4</v>
      </c>
      <c r="D131">
        <v>0</v>
      </c>
      <c r="E131">
        <v>2024</v>
      </c>
      <c r="F131" t="s">
        <v>8</v>
      </c>
      <c r="G131" t="s">
        <v>9</v>
      </c>
      <c r="H131" t="s">
        <v>44</v>
      </c>
      <c r="I131" t="s">
        <v>14</v>
      </c>
      <c r="J131" t="s">
        <v>73</v>
      </c>
      <c r="K131">
        <v>3.7226812606554908E-2</v>
      </c>
      <c r="L131" t="s">
        <v>146</v>
      </c>
    </row>
    <row r="132" spans="1:12" x14ac:dyDescent="0.25">
      <c r="A132">
        <v>1</v>
      </c>
      <c r="B132">
        <v>14</v>
      </c>
      <c r="C132">
        <v>4</v>
      </c>
      <c r="D132">
        <v>1</v>
      </c>
      <c r="E132">
        <v>2024</v>
      </c>
      <c r="F132" t="s">
        <v>8</v>
      </c>
      <c r="G132" t="s">
        <v>9</v>
      </c>
      <c r="H132" t="s">
        <v>44</v>
      </c>
      <c r="I132" t="s">
        <v>14</v>
      </c>
      <c r="J132" t="s">
        <v>73</v>
      </c>
      <c r="K132">
        <v>3.7226812606554908E-2</v>
      </c>
      <c r="L132" t="s">
        <v>145</v>
      </c>
    </row>
    <row r="133" spans="1:12" x14ac:dyDescent="0.25">
      <c r="A133">
        <v>1</v>
      </c>
      <c r="B133">
        <v>14</v>
      </c>
      <c r="C133">
        <v>4</v>
      </c>
      <c r="D133">
        <v>2</v>
      </c>
      <c r="E133">
        <v>2024</v>
      </c>
      <c r="F133" t="s">
        <v>8</v>
      </c>
      <c r="G133" t="s">
        <v>9</v>
      </c>
      <c r="H133" t="s">
        <v>44</v>
      </c>
      <c r="I133" t="s">
        <v>14</v>
      </c>
      <c r="J133" t="s">
        <v>73</v>
      </c>
      <c r="K133">
        <v>0.11168043781966472</v>
      </c>
      <c r="L133" t="s">
        <v>134</v>
      </c>
    </row>
    <row r="134" spans="1:12" x14ac:dyDescent="0.25">
      <c r="A134">
        <v>1</v>
      </c>
      <c r="B134">
        <v>14</v>
      </c>
      <c r="C134">
        <v>4</v>
      </c>
      <c r="D134">
        <v>0</v>
      </c>
      <c r="E134">
        <v>2024</v>
      </c>
      <c r="F134" t="s">
        <v>8</v>
      </c>
      <c r="G134" t="s">
        <v>9</v>
      </c>
      <c r="H134" t="s">
        <v>44</v>
      </c>
      <c r="I134" t="s">
        <v>14</v>
      </c>
      <c r="J134" t="s">
        <v>74</v>
      </c>
      <c r="K134">
        <v>9.3840964147698186E-2</v>
      </c>
      <c r="L134" t="s">
        <v>146</v>
      </c>
    </row>
    <row r="135" spans="1:12" x14ac:dyDescent="0.25">
      <c r="A135">
        <v>1</v>
      </c>
      <c r="B135">
        <v>14</v>
      </c>
      <c r="C135">
        <v>4</v>
      </c>
      <c r="D135">
        <v>1</v>
      </c>
      <c r="E135">
        <v>2024</v>
      </c>
      <c r="F135" t="s">
        <v>8</v>
      </c>
      <c r="G135" t="s">
        <v>9</v>
      </c>
      <c r="H135" t="s">
        <v>44</v>
      </c>
      <c r="I135" t="s">
        <v>14</v>
      </c>
      <c r="J135" t="s">
        <v>74</v>
      </c>
      <c r="K135">
        <v>9.3840964147698186E-2</v>
      </c>
      <c r="L135" t="s">
        <v>145</v>
      </c>
    </row>
    <row r="136" spans="1:12" x14ac:dyDescent="0.25">
      <c r="A136">
        <v>1</v>
      </c>
      <c r="B136">
        <v>14</v>
      </c>
      <c r="C136">
        <v>4</v>
      </c>
      <c r="D136">
        <v>2</v>
      </c>
      <c r="E136">
        <v>2024</v>
      </c>
      <c r="F136" t="s">
        <v>8</v>
      </c>
      <c r="G136" t="s">
        <v>9</v>
      </c>
      <c r="H136" t="s">
        <v>44</v>
      </c>
      <c r="I136" t="s">
        <v>14</v>
      </c>
      <c r="J136" t="s">
        <v>74</v>
      </c>
      <c r="K136">
        <v>0.28152289244309453</v>
      </c>
      <c r="L136" t="s">
        <v>134</v>
      </c>
    </row>
    <row r="137" spans="1:12" x14ac:dyDescent="0.25">
      <c r="A137">
        <v>1</v>
      </c>
      <c r="B137">
        <v>14</v>
      </c>
      <c r="C137">
        <v>4</v>
      </c>
      <c r="D137">
        <v>0</v>
      </c>
      <c r="E137">
        <v>2024</v>
      </c>
      <c r="F137" t="s">
        <v>8</v>
      </c>
      <c r="G137" t="s">
        <v>9</v>
      </c>
      <c r="H137" t="s">
        <v>44</v>
      </c>
      <c r="I137" t="s">
        <v>231</v>
      </c>
      <c r="J137" t="s">
        <v>75</v>
      </c>
      <c r="K137">
        <v>2.1693686845965628E-4</v>
      </c>
      <c r="L137" t="s">
        <v>146</v>
      </c>
    </row>
    <row r="138" spans="1:12" x14ac:dyDescent="0.25">
      <c r="A138">
        <v>1</v>
      </c>
      <c r="B138">
        <v>14</v>
      </c>
      <c r="C138">
        <v>4</v>
      </c>
      <c r="D138">
        <v>1</v>
      </c>
      <c r="E138">
        <v>2024</v>
      </c>
      <c r="F138" t="s">
        <v>8</v>
      </c>
      <c r="G138" t="s">
        <v>9</v>
      </c>
      <c r="H138" t="s">
        <v>44</v>
      </c>
      <c r="I138" t="s">
        <v>231</v>
      </c>
      <c r="J138" t="s">
        <v>75</v>
      </c>
      <c r="K138">
        <v>2.1693686845965628E-4</v>
      </c>
      <c r="L138" t="s">
        <v>145</v>
      </c>
    </row>
    <row r="139" spans="1:12" x14ac:dyDescent="0.25">
      <c r="A139">
        <v>1</v>
      </c>
      <c r="B139">
        <v>14</v>
      </c>
      <c r="C139">
        <v>4</v>
      </c>
      <c r="D139">
        <v>2</v>
      </c>
      <c r="E139">
        <v>2024</v>
      </c>
      <c r="F139" t="s">
        <v>8</v>
      </c>
      <c r="G139" t="s">
        <v>9</v>
      </c>
      <c r="H139" t="s">
        <v>44</v>
      </c>
      <c r="I139" t="s">
        <v>231</v>
      </c>
      <c r="J139" t="s">
        <v>75</v>
      </c>
      <c r="K139">
        <v>6.5081060537896878E-4</v>
      </c>
      <c r="L139" t="s">
        <v>134</v>
      </c>
    </row>
    <row r="140" spans="1:12" x14ac:dyDescent="0.25">
      <c r="A140">
        <v>1</v>
      </c>
      <c r="B140">
        <v>14</v>
      </c>
      <c r="C140">
        <v>4</v>
      </c>
      <c r="D140">
        <v>0</v>
      </c>
      <c r="E140">
        <v>2024</v>
      </c>
      <c r="F140" t="s">
        <v>8</v>
      </c>
      <c r="G140" t="s">
        <v>9</v>
      </c>
      <c r="H140" t="s">
        <v>45</v>
      </c>
      <c r="I140" t="s">
        <v>11</v>
      </c>
      <c r="J140" t="s">
        <v>76</v>
      </c>
      <c r="K140">
        <v>0.14766934048373179</v>
      </c>
      <c r="L140" t="s">
        <v>146</v>
      </c>
    </row>
    <row r="141" spans="1:12" x14ac:dyDescent="0.25">
      <c r="A141">
        <v>1</v>
      </c>
      <c r="B141">
        <v>14</v>
      </c>
      <c r="C141">
        <v>4</v>
      </c>
      <c r="D141">
        <v>1</v>
      </c>
      <c r="E141">
        <v>2024</v>
      </c>
      <c r="F141" t="s">
        <v>8</v>
      </c>
      <c r="G141" t="s">
        <v>9</v>
      </c>
      <c r="H141" t="s">
        <v>45</v>
      </c>
      <c r="I141" t="s">
        <v>11</v>
      </c>
      <c r="J141" t="s">
        <v>76</v>
      </c>
      <c r="K141">
        <v>0.14766934048373179</v>
      </c>
      <c r="L141" t="s">
        <v>145</v>
      </c>
    </row>
    <row r="142" spans="1:12" x14ac:dyDescent="0.25">
      <c r="A142">
        <v>1</v>
      </c>
      <c r="B142">
        <v>14</v>
      </c>
      <c r="C142">
        <v>4</v>
      </c>
      <c r="D142">
        <v>2</v>
      </c>
      <c r="E142">
        <v>2024</v>
      </c>
      <c r="F142" t="s">
        <v>8</v>
      </c>
      <c r="G142" t="s">
        <v>9</v>
      </c>
      <c r="H142" t="s">
        <v>45</v>
      </c>
      <c r="I142" t="s">
        <v>11</v>
      </c>
      <c r="J142" t="s">
        <v>76</v>
      </c>
      <c r="K142">
        <v>0.14766934048373179</v>
      </c>
      <c r="L142" t="s">
        <v>134</v>
      </c>
    </row>
    <row r="143" spans="1:12" x14ac:dyDescent="0.25">
      <c r="A143">
        <v>1</v>
      </c>
      <c r="B143">
        <v>14</v>
      </c>
      <c r="C143">
        <v>4</v>
      </c>
      <c r="D143">
        <v>0</v>
      </c>
      <c r="E143">
        <v>2024</v>
      </c>
      <c r="F143" t="s">
        <v>8</v>
      </c>
      <c r="G143" t="s">
        <v>9</v>
      </c>
      <c r="H143" t="s">
        <v>45</v>
      </c>
      <c r="I143" t="s">
        <v>11</v>
      </c>
      <c r="J143" t="s">
        <v>77</v>
      </c>
      <c r="K143">
        <v>0.60986178048007522</v>
      </c>
      <c r="L143" t="s">
        <v>146</v>
      </c>
    </row>
    <row r="144" spans="1:12" x14ac:dyDescent="0.25">
      <c r="A144">
        <v>1</v>
      </c>
      <c r="B144">
        <v>14</v>
      </c>
      <c r="C144">
        <v>4</v>
      </c>
      <c r="D144">
        <v>1</v>
      </c>
      <c r="E144">
        <v>2024</v>
      </c>
      <c r="F144" t="s">
        <v>8</v>
      </c>
      <c r="G144" t="s">
        <v>9</v>
      </c>
      <c r="H144" t="s">
        <v>45</v>
      </c>
      <c r="I144" t="s">
        <v>11</v>
      </c>
      <c r="J144" t="s">
        <v>77</v>
      </c>
      <c r="K144">
        <v>0.60986178048007522</v>
      </c>
      <c r="L144" t="s">
        <v>145</v>
      </c>
    </row>
    <row r="145" spans="1:12" x14ac:dyDescent="0.25">
      <c r="A145">
        <v>1</v>
      </c>
      <c r="B145">
        <v>14</v>
      </c>
      <c r="C145">
        <v>4</v>
      </c>
      <c r="D145">
        <v>2</v>
      </c>
      <c r="E145">
        <v>2024</v>
      </c>
      <c r="F145" t="s">
        <v>8</v>
      </c>
      <c r="G145" t="s">
        <v>9</v>
      </c>
      <c r="H145" t="s">
        <v>45</v>
      </c>
      <c r="I145" t="s">
        <v>11</v>
      </c>
      <c r="J145" t="s">
        <v>77</v>
      </c>
      <c r="K145">
        <v>0.60986178048007522</v>
      </c>
      <c r="L145" t="s">
        <v>134</v>
      </c>
    </row>
    <row r="146" spans="1:12" x14ac:dyDescent="0.25">
      <c r="A146">
        <v>1</v>
      </c>
      <c r="B146">
        <v>14</v>
      </c>
      <c r="C146">
        <v>4</v>
      </c>
      <c r="D146">
        <v>0</v>
      </c>
      <c r="E146">
        <v>2024</v>
      </c>
      <c r="F146" t="s">
        <v>8</v>
      </c>
      <c r="G146" t="s">
        <v>9</v>
      </c>
      <c r="H146" t="s">
        <v>45</v>
      </c>
      <c r="I146" t="s">
        <v>11</v>
      </c>
      <c r="J146" t="s">
        <v>78</v>
      </c>
      <c r="K146">
        <v>1.6083909674784206E-3</v>
      </c>
      <c r="L146" t="s">
        <v>146</v>
      </c>
    </row>
    <row r="147" spans="1:12" x14ac:dyDescent="0.25">
      <c r="A147">
        <v>1</v>
      </c>
      <c r="B147">
        <v>14</v>
      </c>
      <c r="C147">
        <v>4</v>
      </c>
      <c r="D147">
        <v>1</v>
      </c>
      <c r="E147">
        <v>2024</v>
      </c>
      <c r="F147" t="s">
        <v>8</v>
      </c>
      <c r="G147" t="s">
        <v>9</v>
      </c>
      <c r="H147" t="s">
        <v>45</v>
      </c>
      <c r="I147" t="s">
        <v>11</v>
      </c>
      <c r="J147" t="s">
        <v>78</v>
      </c>
      <c r="K147">
        <v>1.6083909674784206E-3</v>
      </c>
      <c r="L147" t="s">
        <v>145</v>
      </c>
    </row>
    <row r="148" spans="1:12" x14ac:dyDescent="0.25">
      <c r="A148">
        <v>1</v>
      </c>
      <c r="B148">
        <v>14</v>
      </c>
      <c r="C148">
        <v>4</v>
      </c>
      <c r="D148">
        <v>2</v>
      </c>
      <c r="E148">
        <v>2024</v>
      </c>
      <c r="F148" t="s">
        <v>8</v>
      </c>
      <c r="G148" t="s">
        <v>9</v>
      </c>
      <c r="H148" t="s">
        <v>45</v>
      </c>
      <c r="I148" t="s">
        <v>11</v>
      </c>
      <c r="J148" t="s">
        <v>78</v>
      </c>
      <c r="K148">
        <v>1.6083909674784206E-3</v>
      </c>
      <c r="L148" t="s">
        <v>134</v>
      </c>
    </row>
    <row r="149" spans="1:12" x14ac:dyDescent="0.25">
      <c r="A149">
        <v>1</v>
      </c>
      <c r="B149">
        <v>14</v>
      </c>
      <c r="C149">
        <v>4</v>
      </c>
      <c r="D149">
        <v>0</v>
      </c>
      <c r="E149">
        <v>2024</v>
      </c>
      <c r="F149" t="s">
        <v>8</v>
      </c>
      <c r="G149" t="s">
        <v>9</v>
      </c>
      <c r="H149" t="s">
        <v>45</v>
      </c>
      <c r="I149" t="s">
        <v>11</v>
      </c>
      <c r="J149" t="s">
        <v>79</v>
      </c>
      <c r="K149">
        <v>0.24827198153293462</v>
      </c>
      <c r="L149" t="s">
        <v>146</v>
      </c>
    </row>
    <row r="150" spans="1:12" x14ac:dyDescent="0.25">
      <c r="A150">
        <v>1</v>
      </c>
      <c r="B150">
        <v>14</v>
      </c>
      <c r="C150">
        <v>4</v>
      </c>
      <c r="D150">
        <v>1</v>
      </c>
      <c r="E150">
        <v>2024</v>
      </c>
      <c r="F150" t="s">
        <v>8</v>
      </c>
      <c r="G150" t="s">
        <v>9</v>
      </c>
      <c r="H150" t="s">
        <v>45</v>
      </c>
      <c r="I150" t="s">
        <v>11</v>
      </c>
      <c r="J150" t="s">
        <v>79</v>
      </c>
      <c r="K150">
        <v>0.24827198153293462</v>
      </c>
      <c r="L150" t="s">
        <v>145</v>
      </c>
    </row>
    <row r="151" spans="1:12" x14ac:dyDescent="0.25">
      <c r="A151">
        <v>1</v>
      </c>
      <c r="B151">
        <v>14</v>
      </c>
      <c r="C151">
        <v>4</v>
      </c>
      <c r="D151">
        <v>2</v>
      </c>
      <c r="E151">
        <v>2024</v>
      </c>
      <c r="F151" t="s">
        <v>8</v>
      </c>
      <c r="G151" t="s">
        <v>9</v>
      </c>
      <c r="H151" t="s">
        <v>45</v>
      </c>
      <c r="I151" t="s">
        <v>11</v>
      </c>
      <c r="J151" t="s">
        <v>79</v>
      </c>
      <c r="K151">
        <v>0.24827198153293462</v>
      </c>
      <c r="L151" t="s">
        <v>134</v>
      </c>
    </row>
    <row r="152" spans="1:12" x14ac:dyDescent="0.25">
      <c r="A152">
        <v>1</v>
      </c>
      <c r="B152">
        <v>14</v>
      </c>
      <c r="C152">
        <v>4</v>
      </c>
      <c r="D152">
        <v>0</v>
      </c>
      <c r="E152">
        <v>2024</v>
      </c>
      <c r="F152" t="s">
        <v>8</v>
      </c>
      <c r="G152" t="s">
        <v>9</v>
      </c>
      <c r="H152" t="s">
        <v>45</v>
      </c>
      <c r="I152" t="s">
        <v>11</v>
      </c>
      <c r="J152" t="s">
        <v>80</v>
      </c>
      <c r="K152">
        <v>7.1855479693055543E-2</v>
      </c>
      <c r="L152" t="s">
        <v>146</v>
      </c>
    </row>
    <row r="153" spans="1:12" x14ac:dyDescent="0.25">
      <c r="A153">
        <v>1</v>
      </c>
      <c r="B153">
        <v>14</v>
      </c>
      <c r="C153">
        <v>4</v>
      </c>
      <c r="D153">
        <v>1</v>
      </c>
      <c r="E153">
        <v>2024</v>
      </c>
      <c r="F153" t="s">
        <v>8</v>
      </c>
      <c r="G153" t="s">
        <v>9</v>
      </c>
      <c r="H153" t="s">
        <v>45</v>
      </c>
      <c r="I153" t="s">
        <v>11</v>
      </c>
      <c r="J153" t="s">
        <v>80</v>
      </c>
      <c r="K153">
        <v>7.1855479693055543E-2</v>
      </c>
      <c r="L153" t="s">
        <v>145</v>
      </c>
    </row>
    <row r="154" spans="1:12" x14ac:dyDescent="0.25">
      <c r="A154">
        <v>1</v>
      </c>
      <c r="B154">
        <v>14</v>
      </c>
      <c r="C154">
        <v>4</v>
      </c>
      <c r="D154">
        <v>2</v>
      </c>
      <c r="E154">
        <v>2024</v>
      </c>
      <c r="F154" t="s">
        <v>8</v>
      </c>
      <c r="G154" t="s">
        <v>9</v>
      </c>
      <c r="H154" t="s">
        <v>45</v>
      </c>
      <c r="I154" t="s">
        <v>11</v>
      </c>
      <c r="J154" t="s">
        <v>80</v>
      </c>
      <c r="K154">
        <v>7.1855479693055543E-2</v>
      </c>
      <c r="L154" t="s">
        <v>134</v>
      </c>
    </row>
    <row r="155" spans="1:12" x14ac:dyDescent="0.25">
      <c r="A155">
        <v>1</v>
      </c>
      <c r="B155">
        <v>14</v>
      </c>
      <c r="C155">
        <v>4</v>
      </c>
      <c r="D155">
        <v>0</v>
      </c>
      <c r="E155">
        <v>2024</v>
      </c>
      <c r="F155" t="s">
        <v>8</v>
      </c>
      <c r="G155" t="s">
        <v>9</v>
      </c>
      <c r="H155" t="s">
        <v>45</v>
      </c>
      <c r="I155" t="s">
        <v>11</v>
      </c>
      <c r="J155" t="s">
        <v>81</v>
      </c>
      <c r="K155">
        <v>9.1846164338161666E-3</v>
      </c>
      <c r="L155" t="s">
        <v>146</v>
      </c>
    </row>
    <row r="156" spans="1:12" x14ac:dyDescent="0.25">
      <c r="A156">
        <v>1</v>
      </c>
      <c r="B156">
        <v>14</v>
      </c>
      <c r="C156">
        <v>4</v>
      </c>
      <c r="D156">
        <v>1</v>
      </c>
      <c r="E156">
        <v>2024</v>
      </c>
      <c r="F156" t="s">
        <v>8</v>
      </c>
      <c r="G156" t="s">
        <v>9</v>
      </c>
      <c r="H156" t="s">
        <v>45</v>
      </c>
      <c r="I156" t="s">
        <v>11</v>
      </c>
      <c r="J156" t="s">
        <v>81</v>
      </c>
      <c r="K156">
        <v>9.1846164338161666E-3</v>
      </c>
      <c r="L156" t="s">
        <v>145</v>
      </c>
    </row>
    <row r="157" spans="1:12" x14ac:dyDescent="0.25">
      <c r="A157">
        <v>1</v>
      </c>
      <c r="B157">
        <v>14</v>
      </c>
      <c r="C157">
        <v>4</v>
      </c>
      <c r="D157">
        <v>2</v>
      </c>
      <c r="E157">
        <v>2024</v>
      </c>
      <c r="F157" t="s">
        <v>8</v>
      </c>
      <c r="G157" t="s">
        <v>9</v>
      </c>
      <c r="H157" t="s">
        <v>45</v>
      </c>
      <c r="I157" t="s">
        <v>11</v>
      </c>
      <c r="J157" t="s">
        <v>81</v>
      </c>
      <c r="K157">
        <v>9.1846164338161666E-3</v>
      </c>
      <c r="L157" t="s">
        <v>134</v>
      </c>
    </row>
    <row r="158" spans="1:12" x14ac:dyDescent="0.25">
      <c r="A158">
        <v>1</v>
      </c>
      <c r="B158">
        <v>14</v>
      </c>
      <c r="C158">
        <v>4</v>
      </c>
      <c r="D158">
        <v>0</v>
      </c>
      <c r="E158">
        <v>2024</v>
      </c>
      <c r="F158" t="s">
        <v>8</v>
      </c>
      <c r="G158" t="s">
        <v>9</v>
      </c>
      <c r="H158" t="s">
        <v>45</v>
      </c>
      <c r="I158" t="s">
        <v>232</v>
      </c>
      <c r="J158" t="s">
        <v>82</v>
      </c>
      <c r="K158">
        <v>0.46764931012367666</v>
      </c>
      <c r="L158" t="s">
        <v>146</v>
      </c>
    </row>
    <row r="159" spans="1:12" x14ac:dyDescent="0.25">
      <c r="A159">
        <v>1</v>
      </c>
      <c r="B159">
        <v>14</v>
      </c>
      <c r="C159">
        <v>4</v>
      </c>
      <c r="D159">
        <v>1</v>
      </c>
      <c r="E159">
        <v>2024</v>
      </c>
      <c r="F159" t="s">
        <v>8</v>
      </c>
      <c r="G159" t="s">
        <v>9</v>
      </c>
      <c r="H159" t="s">
        <v>45</v>
      </c>
      <c r="I159" t="s">
        <v>232</v>
      </c>
      <c r="J159" t="s">
        <v>82</v>
      </c>
      <c r="K159">
        <v>0.46764931012367666</v>
      </c>
      <c r="L159" t="s">
        <v>145</v>
      </c>
    </row>
    <row r="160" spans="1:12" x14ac:dyDescent="0.25">
      <c r="A160">
        <v>1</v>
      </c>
      <c r="B160">
        <v>14</v>
      </c>
      <c r="C160">
        <v>4</v>
      </c>
      <c r="D160">
        <v>2</v>
      </c>
      <c r="E160">
        <v>2024</v>
      </c>
      <c r="F160" t="s">
        <v>8</v>
      </c>
      <c r="G160" t="s">
        <v>9</v>
      </c>
      <c r="H160" t="s">
        <v>45</v>
      </c>
      <c r="I160" t="s">
        <v>232</v>
      </c>
      <c r="J160" t="s">
        <v>82</v>
      </c>
      <c r="K160">
        <v>0.46764931012367666</v>
      </c>
      <c r="L160" t="s">
        <v>134</v>
      </c>
    </row>
    <row r="161" spans="1:12" x14ac:dyDescent="0.25">
      <c r="A161">
        <v>1</v>
      </c>
      <c r="B161">
        <v>14</v>
      </c>
      <c r="C161">
        <v>4</v>
      </c>
      <c r="D161">
        <v>0</v>
      </c>
      <c r="E161">
        <v>2024</v>
      </c>
      <c r="F161" t="s">
        <v>8</v>
      </c>
      <c r="G161" t="s">
        <v>9</v>
      </c>
      <c r="H161" t="s">
        <v>45</v>
      </c>
      <c r="I161" t="s">
        <v>232</v>
      </c>
      <c r="J161" t="s">
        <v>83</v>
      </c>
      <c r="K161">
        <v>6.0500220349277413E-2</v>
      </c>
      <c r="L161" t="s">
        <v>146</v>
      </c>
    </row>
    <row r="162" spans="1:12" x14ac:dyDescent="0.25">
      <c r="A162">
        <v>1</v>
      </c>
      <c r="B162">
        <v>14</v>
      </c>
      <c r="C162">
        <v>4</v>
      </c>
      <c r="D162">
        <v>1</v>
      </c>
      <c r="E162">
        <v>2024</v>
      </c>
      <c r="F162" t="s">
        <v>8</v>
      </c>
      <c r="G162" t="s">
        <v>9</v>
      </c>
      <c r="H162" t="s">
        <v>45</v>
      </c>
      <c r="I162" t="s">
        <v>232</v>
      </c>
      <c r="J162" t="s">
        <v>83</v>
      </c>
      <c r="K162">
        <v>6.0500220349277413E-2</v>
      </c>
      <c r="L162" t="s">
        <v>145</v>
      </c>
    </row>
    <row r="163" spans="1:12" x14ac:dyDescent="0.25">
      <c r="A163">
        <v>1</v>
      </c>
      <c r="B163">
        <v>14</v>
      </c>
      <c r="C163">
        <v>4</v>
      </c>
      <c r="D163">
        <v>2</v>
      </c>
      <c r="E163">
        <v>2024</v>
      </c>
      <c r="F163" t="s">
        <v>8</v>
      </c>
      <c r="G163" t="s">
        <v>9</v>
      </c>
      <c r="H163" t="s">
        <v>45</v>
      </c>
      <c r="I163" t="s">
        <v>232</v>
      </c>
      <c r="J163" t="s">
        <v>83</v>
      </c>
      <c r="K163">
        <v>6.0500220349277413E-2</v>
      </c>
      <c r="L163" t="s">
        <v>134</v>
      </c>
    </row>
    <row r="164" spans="1:12" x14ac:dyDescent="0.25">
      <c r="A164">
        <v>1</v>
      </c>
      <c r="B164">
        <v>14</v>
      </c>
      <c r="C164">
        <v>4</v>
      </c>
      <c r="D164">
        <v>0</v>
      </c>
      <c r="E164">
        <v>2024</v>
      </c>
      <c r="F164" t="s">
        <v>8</v>
      </c>
      <c r="G164" t="s">
        <v>9</v>
      </c>
      <c r="H164" t="s">
        <v>45</v>
      </c>
      <c r="I164" t="s">
        <v>232</v>
      </c>
      <c r="J164" t="s">
        <v>84</v>
      </c>
      <c r="K164">
        <v>0.24662377102278737</v>
      </c>
      <c r="L164" t="s">
        <v>146</v>
      </c>
    </row>
    <row r="165" spans="1:12" x14ac:dyDescent="0.25">
      <c r="A165">
        <v>1</v>
      </c>
      <c r="B165">
        <v>14</v>
      </c>
      <c r="C165">
        <v>4</v>
      </c>
      <c r="D165">
        <v>1</v>
      </c>
      <c r="E165">
        <v>2024</v>
      </c>
      <c r="F165" t="s">
        <v>8</v>
      </c>
      <c r="G165" t="s">
        <v>9</v>
      </c>
      <c r="H165" t="s">
        <v>45</v>
      </c>
      <c r="I165" t="s">
        <v>232</v>
      </c>
      <c r="J165" t="s">
        <v>84</v>
      </c>
      <c r="K165">
        <v>0.24662377102278737</v>
      </c>
      <c r="L165" t="s">
        <v>145</v>
      </c>
    </row>
    <row r="166" spans="1:12" x14ac:dyDescent="0.25">
      <c r="A166">
        <v>1</v>
      </c>
      <c r="B166">
        <v>14</v>
      </c>
      <c r="C166">
        <v>4</v>
      </c>
      <c r="D166">
        <v>2</v>
      </c>
      <c r="E166">
        <v>2024</v>
      </c>
      <c r="F166" t="s">
        <v>8</v>
      </c>
      <c r="G166" t="s">
        <v>9</v>
      </c>
      <c r="H166" t="s">
        <v>45</v>
      </c>
      <c r="I166" t="s">
        <v>232</v>
      </c>
      <c r="J166" t="s">
        <v>84</v>
      </c>
      <c r="K166">
        <v>0.24662377102278737</v>
      </c>
      <c r="L166" t="s">
        <v>134</v>
      </c>
    </row>
    <row r="167" spans="1:12" x14ac:dyDescent="0.25">
      <c r="A167">
        <v>1</v>
      </c>
      <c r="B167">
        <v>14</v>
      </c>
      <c r="C167">
        <v>4</v>
      </c>
      <c r="D167">
        <v>0</v>
      </c>
      <c r="E167">
        <v>2024</v>
      </c>
      <c r="F167" t="s">
        <v>8</v>
      </c>
      <c r="G167" t="s">
        <v>9</v>
      </c>
      <c r="H167" t="s">
        <v>45</v>
      </c>
      <c r="I167" t="s">
        <v>13</v>
      </c>
      <c r="J167" t="s">
        <v>85</v>
      </c>
      <c r="K167">
        <v>1.0436542855323434E-2</v>
      </c>
      <c r="L167" t="s">
        <v>146</v>
      </c>
    </row>
    <row r="168" spans="1:12" x14ac:dyDescent="0.25">
      <c r="A168">
        <v>1</v>
      </c>
      <c r="B168">
        <v>14</v>
      </c>
      <c r="C168">
        <v>4</v>
      </c>
      <c r="D168">
        <v>1</v>
      </c>
      <c r="E168">
        <v>2024</v>
      </c>
      <c r="F168" t="s">
        <v>8</v>
      </c>
      <c r="G168" t="s">
        <v>9</v>
      </c>
      <c r="H168" t="s">
        <v>45</v>
      </c>
      <c r="I168" t="s">
        <v>13</v>
      </c>
      <c r="J168" t="s">
        <v>85</v>
      </c>
      <c r="K168">
        <v>1.0436542855323434E-2</v>
      </c>
      <c r="L168" t="s">
        <v>145</v>
      </c>
    </row>
    <row r="169" spans="1:12" x14ac:dyDescent="0.25">
      <c r="A169">
        <v>1</v>
      </c>
      <c r="B169">
        <v>14</v>
      </c>
      <c r="C169">
        <v>4</v>
      </c>
      <c r="D169">
        <v>2</v>
      </c>
      <c r="E169">
        <v>2024</v>
      </c>
      <c r="F169" t="s">
        <v>8</v>
      </c>
      <c r="G169" t="s">
        <v>9</v>
      </c>
      <c r="H169" t="s">
        <v>45</v>
      </c>
      <c r="I169" t="s">
        <v>13</v>
      </c>
      <c r="J169" t="s">
        <v>85</v>
      </c>
      <c r="K169">
        <v>1.0436542855323434E-2</v>
      </c>
      <c r="L169" t="s">
        <v>134</v>
      </c>
    </row>
    <row r="170" spans="1:12" x14ac:dyDescent="0.25">
      <c r="A170">
        <v>1</v>
      </c>
      <c r="B170">
        <v>14</v>
      </c>
      <c r="C170">
        <v>4</v>
      </c>
      <c r="D170">
        <v>0</v>
      </c>
      <c r="E170">
        <v>2024</v>
      </c>
      <c r="F170" t="s">
        <v>8</v>
      </c>
      <c r="G170" t="s">
        <v>9</v>
      </c>
      <c r="H170" t="s">
        <v>45</v>
      </c>
      <c r="I170" t="s">
        <v>13</v>
      </c>
      <c r="J170" t="s">
        <v>86</v>
      </c>
      <c r="K170">
        <v>8.3621039604493057E-4</v>
      </c>
      <c r="L170" t="s">
        <v>146</v>
      </c>
    </row>
    <row r="171" spans="1:12" x14ac:dyDescent="0.25">
      <c r="A171">
        <v>1</v>
      </c>
      <c r="B171">
        <v>14</v>
      </c>
      <c r="C171">
        <v>4</v>
      </c>
      <c r="D171">
        <v>1</v>
      </c>
      <c r="E171">
        <v>2024</v>
      </c>
      <c r="F171" t="s">
        <v>8</v>
      </c>
      <c r="G171" t="s">
        <v>9</v>
      </c>
      <c r="H171" t="s">
        <v>45</v>
      </c>
      <c r="I171" t="s">
        <v>13</v>
      </c>
      <c r="J171" t="s">
        <v>86</v>
      </c>
      <c r="K171">
        <v>8.3621039604493057E-4</v>
      </c>
      <c r="L171" t="s">
        <v>145</v>
      </c>
    </row>
    <row r="172" spans="1:12" x14ac:dyDescent="0.25">
      <c r="A172">
        <v>1</v>
      </c>
      <c r="B172">
        <v>14</v>
      </c>
      <c r="C172">
        <v>4</v>
      </c>
      <c r="D172">
        <v>2</v>
      </c>
      <c r="E172">
        <v>2024</v>
      </c>
      <c r="F172" t="s">
        <v>8</v>
      </c>
      <c r="G172" t="s">
        <v>9</v>
      </c>
      <c r="H172" t="s">
        <v>45</v>
      </c>
      <c r="I172" t="s">
        <v>13</v>
      </c>
      <c r="J172" t="s">
        <v>86</v>
      </c>
      <c r="K172">
        <v>8.3621039604493057E-4</v>
      </c>
      <c r="L172" t="s">
        <v>134</v>
      </c>
    </row>
    <row r="173" spans="1:12" x14ac:dyDescent="0.25">
      <c r="A173">
        <v>1</v>
      </c>
      <c r="B173">
        <v>14</v>
      </c>
      <c r="C173">
        <v>4</v>
      </c>
      <c r="D173">
        <v>0</v>
      </c>
      <c r="E173">
        <v>2024</v>
      </c>
      <c r="F173" t="s">
        <v>8</v>
      </c>
      <c r="G173" t="s">
        <v>9</v>
      </c>
      <c r="H173" t="s">
        <v>45</v>
      </c>
      <c r="I173" t="s">
        <v>15</v>
      </c>
      <c r="J173" t="s">
        <v>87</v>
      </c>
      <c r="K173">
        <v>2.5088223219396018E-2</v>
      </c>
      <c r="L173" t="s">
        <v>146</v>
      </c>
    </row>
    <row r="174" spans="1:12" x14ac:dyDescent="0.25">
      <c r="A174">
        <v>1</v>
      </c>
      <c r="B174">
        <v>14</v>
      </c>
      <c r="C174">
        <v>4</v>
      </c>
      <c r="D174">
        <v>1</v>
      </c>
      <c r="E174">
        <v>2024</v>
      </c>
      <c r="F174" t="s">
        <v>8</v>
      </c>
      <c r="G174" t="s">
        <v>9</v>
      </c>
      <c r="H174" t="s">
        <v>45</v>
      </c>
      <c r="I174" t="s">
        <v>15</v>
      </c>
      <c r="J174" t="s">
        <v>87</v>
      </c>
      <c r="K174">
        <v>2.5088223219396018E-2</v>
      </c>
      <c r="L174" t="s">
        <v>145</v>
      </c>
    </row>
    <row r="175" spans="1:12" x14ac:dyDescent="0.25">
      <c r="A175">
        <v>1</v>
      </c>
      <c r="B175">
        <v>14</v>
      </c>
      <c r="C175">
        <v>4</v>
      </c>
      <c r="D175">
        <v>2</v>
      </c>
      <c r="E175">
        <v>2024</v>
      </c>
      <c r="F175" t="s">
        <v>8</v>
      </c>
      <c r="G175" t="s">
        <v>9</v>
      </c>
      <c r="H175" t="s">
        <v>45</v>
      </c>
      <c r="I175" t="s">
        <v>15</v>
      </c>
      <c r="J175" t="s">
        <v>87</v>
      </c>
      <c r="K175">
        <v>2.5088223219396018E-2</v>
      </c>
      <c r="L175" t="s">
        <v>134</v>
      </c>
    </row>
    <row r="176" spans="1:12" x14ac:dyDescent="0.25">
      <c r="A176">
        <v>1</v>
      </c>
      <c r="B176">
        <v>14</v>
      </c>
      <c r="C176">
        <v>4</v>
      </c>
      <c r="D176">
        <v>0</v>
      </c>
      <c r="E176">
        <v>2024</v>
      </c>
      <c r="F176" t="s">
        <v>8</v>
      </c>
      <c r="G176" t="s">
        <v>9</v>
      </c>
      <c r="H176" t="s">
        <v>45</v>
      </c>
      <c r="I176" t="s">
        <v>15</v>
      </c>
      <c r="J176" t="s">
        <v>116</v>
      </c>
      <c r="K176">
        <v>5.7340141443080952E-5</v>
      </c>
      <c r="L176" t="s">
        <v>146</v>
      </c>
    </row>
    <row r="177" spans="1:12" x14ac:dyDescent="0.25">
      <c r="A177">
        <v>1</v>
      </c>
      <c r="B177">
        <v>14</v>
      </c>
      <c r="C177">
        <v>4</v>
      </c>
      <c r="D177">
        <v>1</v>
      </c>
      <c r="E177">
        <v>2024</v>
      </c>
      <c r="F177" t="s">
        <v>8</v>
      </c>
      <c r="G177" t="s">
        <v>9</v>
      </c>
      <c r="H177" t="s">
        <v>45</v>
      </c>
      <c r="I177" t="s">
        <v>15</v>
      </c>
      <c r="J177" t="s">
        <v>116</v>
      </c>
      <c r="K177">
        <v>5.7340141443080952E-5</v>
      </c>
      <c r="L177" t="s">
        <v>145</v>
      </c>
    </row>
    <row r="178" spans="1:12" x14ac:dyDescent="0.25">
      <c r="A178">
        <v>1</v>
      </c>
      <c r="B178">
        <v>14</v>
      </c>
      <c r="C178">
        <v>4</v>
      </c>
      <c r="D178">
        <v>2</v>
      </c>
      <c r="E178">
        <v>2024</v>
      </c>
      <c r="F178" t="s">
        <v>8</v>
      </c>
      <c r="G178" t="s">
        <v>9</v>
      </c>
      <c r="H178" t="s">
        <v>45</v>
      </c>
      <c r="I178" t="s">
        <v>15</v>
      </c>
      <c r="J178" t="s">
        <v>116</v>
      </c>
      <c r="K178">
        <v>5.7340141443080952E-5</v>
      </c>
      <c r="L178" t="s">
        <v>134</v>
      </c>
    </row>
    <row r="179" spans="1:12" x14ac:dyDescent="0.25">
      <c r="A179">
        <v>1</v>
      </c>
      <c r="B179">
        <v>14</v>
      </c>
      <c r="C179">
        <v>4</v>
      </c>
      <c r="D179">
        <v>0</v>
      </c>
      <c r="E179">
        <v>2024</v>
      </c>
      <c r="F179" t="s">
        <v>8</v>
      </c>
      <c r="G179" t="s">
        <v>9</v>
      </c>
      <c r="H179" t="s">
        <v>45</v>
      </c>
      <c r="I179" t="s">
        <v>16</v>
      </c>
      <c r="J179" t="s">
        <v>88</v>
      </c>
      <c r="K179">
        <v>9.5566902405134914E-6</v>
      </c>
      <c r="L179" t="s">
        <v>146</v>
      </c>
    </row>
    <row r="180" spans="1:12" x14ac:dyDescent="0.25">
      <c r="A180">
        <v>1</v>
      </c>
      <c r="B180">
        <v>14</v>
      </c>
      <c r="C180">
        <v>4</v>
      </c>
      <c r="D180">
        <v>1</v>
      </c>
      <c r="E180">
        <v>2024</v>
      </c>
      <c r="F180" t="s">
        <v>8</v>
      </c>
      <c r="G180" t="s">
        <v>9</v>
      </c>
      <c r="H180" t="s">
        <v>45</v>
      </c>
      <c r="I180" t="s">
        <v>16</v>
      </c>
      <c r="J180" t="s">
        <v>88</v>
      </c>
      <c r="K180">
        <v>9.5566902405134914E-6</v>
      </c>
      <c r="L180" t="s">
        <v>145</v>
      </c>
    </row>
    <row r="181" spans="1:12" x14ac:dyDescent="0.25">
      <c r="A181">
        <v>1</v>
      </c>
      <c r="B181">
        <v>14</v>
      </c>
      <c r="C181">
        <v>4</v>
      </c>
      <c r="D181">
        <v>2</v>
      </c>
      <c r="E181">
        <v>2024</v>
      </c>
      <c r="F181" t="s">
        <v>8</v>
      </c>
      <c r="G181" t="s">
        <v>9</v>
      </c>
      <c r="H181" t="s">
        <v>45</v>
      </c>
      <c r="I181" t="s">
        <v>16</v>
      </c>
      <c r="J181" t="s">
        <v>88</v>
      </c>
      <c r="K181">
        <v>9.5566902405134914E-6</v>
      </c>
      <c r="L181" t="s">
        <v>134</v>
      </c>
    </row>
    <row r="182" spans="1:12" x14ac:dyDescent="0.25">
      <c r="A182">
        <v>1</v>
      </c>
      <c r="B182">
        <v>14</v>
      </c>
      <c r="C182">
        <v>4</v>
      </c>
      <c r="D182">
        <v>0</v>
      </c>
      <c r="E182">
        <v>2024</v>
      </c>
      <c r="F182" t="s">
        <v>8</v>
      </c>
      <c r="G182" t="s">
        <v>9</v>
      </c>
      <c r="H182" t="s">
        <v>45</v>
      </c>
      <c r="I182" t="s">
        <v>16</v>
      </c>
      <c r="J182" t="s">
        <v>89</v>
      </c>
      <c r="K182">
        <v>2.7395845356138678E-4</v>
      </c>
      <c r="L182" t="s">
        <v>146</v>
      </c>
    </row>
    <row r="183" spans="1:12" x14ac:dyDescent="0.25">
      <c r="A183">
        <v>1</v>
      </c>
      <c r="B183">
        <v>14</v>
      </c>
      <c r="C183">
        <v>4</v>
      </c>
      <c r="D183">
        <v>1</v>
      </c>
      <c r="E183">
        <v>2024</v>
      </c>
      <c r="F183" t="s">
        <v>8</v>
      </c>
      <c r="G183" t="s">
        <v>9</v>
      </c>
      <c r="H183" t="s">
        <v>45</v>
      </c>
      <c r="I183" t="s">
        <v>16</v>
      </c>
      <c r="J183" t="s">
        <v>89</v>
      </c>
      <c r="K183">
        <v>2.7395845356138678E-4</v>
      </c>
      <c r="L183" t="s">
        <v>145</v>
      </c>
    </row>
    <row r="184" spans="1:12" x14ac:dyDescent="0.25">
      <c r="A184">
        <v>1</v>
      </c>
      <c r="B184">
        <v>14</v>
      </c>
      <c r="C184">
        <v>4</v>
      </c>
      <c r="D184">
        <v>2</v>
      </c>
      <c r="E184">
        <v>2024</v>
      </c>
      <c r="F184" t="s">
        <v>8</v>
      </c>
      <c r="G184" t="s">
        <v>9</v>
      </c>
      <c r="H184" t="s">
        <v>45</v>
      </c>
      <c r="I184" t="s">
        <v>16</v>
      </c>
      <c r="J184" t="s">
        <v>89</v>
      </c>
      <c r="K184">
        <v>2.7395845356138678E-4</v>
      </c>
      <c r="L184" t="s">
        <v>134</v>
      </c>
    </row>
    <row r="185" spans="1:12" x14ac:dyDescent="0.25">
      <c r="A185">
        <v>1</v>
      </c>
      <c r="B185">
        <v>14</v>
      </c>
      <c r="C185">
        <v>4</v>
      </c>
      <c r="D185">
        <v>0</v>
      </c>
      <c r="E185">
        <v>2024</v>
      </c>
      <c r="F185" t="s">
        <v>8</v>
      </c>
      <c r="G185" t="s">
        <v>9</v>
      </c>
      <c r="H185" t="s">
        <v>45</v>
      </c>
      <c r="I185" t="s">
        <v>16</v>
      </c>
      <c r="J185" t="s">
        <v>90</v>
      </c>
      <c r="K185">
        <v>4.1539746912098644E-4</v>
      </c>
      <c r="L185" t="s">
        <v>146</v>
      </c>
    </row>
    <row r="186" spans="1:12" x14ac:dyDescent="0.25">
      <c r="A186">
        <v>1</v>
      </c>
      <c r="B186">
        <v>14</v>
      </c>
      <c r="C186">
        <v>4</v>
      </c>
      <c r="D186">
        <v>1</v>
      </c>
      <c r="E186">
        <v>2024</v>
      </c>
      <c r="F186" t="s">
        <v>8</v>
      </c>
      <c r="G186" t="s">
        <v>9</v>
      </c>
      <c r="H186" t="s">
        <v>45</v>
      </c>
      <c r="I186" t="s">
        <v>16</v>
      </c>
      <c r="J186" t="s">
        <v>90</v>
      </c>
      <c r="K186">
        <v>4.1539746912098644E-4</v>
      </c>
      <c r="L186" t="s">
        <v>145</v>
      </c>
    </row>
    <row r="187" spans="1:12" x14ac:dyDescent="0.25">
      <c r="A187">
        <v>1</v>
      </c>
      <c r="B187">
        <v>14</v>
      </c>
      <c r="C187">
        <v>4</v>
      </c>
      <c r="D187">
        <v>2</v>
      </c>
      <c r="E187">
        <v>2024</v>
      </c>
      <c r="F187" t="s">
        <v>8</v>
      </c>
      <c r="G187" t="s">
        <v>9</v>
      </c>
      <c r="H187" t="s">
        <v>45</v>
      </c>
      <c r="I187" t="s">
        <v>16</v>
      </c>
      <c r="J187" t="s">
        <v>90</v>
      </c>
      <c r="K187">
        <v>4.1539746912098644E-4</v>
      </c>
      <c r="L187" t="s">
        <v>134</v>
      </c>
    </row>
    <row r="188" spans="1:12" x14ac:dyDescent="0.25">
      <c r="A188">
        <v>1</v>
      </c>
      <c r="B188">
        <v>14</v>
      </c>
      <c r="C188">
        <v>4</v>
      </c>
      <c r="D188">
        <v>0</v>
      </c>
      <c r="E188">
        <v>2024</v>
      </c>
      <c r="F188" t="s">
        <v>8</v>
      </c>
      <c r="G188" t="s">
        <v>9</v>
      </c>
      <c r="H188" t="s">
        <v>45</v>
      </c>
      <c r="I188" t="s">
        <v>16</v>
      </c>
      <c r="J188" t="s">
        <v>91</v>
      </c>
      <c r="K188">
        <v>7.5864192692609604E-3</v>
      </c>
      <c r="L188" t="s">
        <v>146</v>
      </c>
    </row>
    <row r="189" spans="1:12" x14ac:dyDescent="0.25">
      <c r="A189">
        <v>1</v>
      </c>
      <c r="B189">
        <v>14</v>
      </c>
      <c r="C189">
        <v>4</v>
      </c>
      <c r="D189">
        <v>1</v>
      </c>
      <c r="E189">
        <v>2024</v>
      </c>
      <c r="F189" t="s">
        <v>8</v>
      </c>
      <c r="G189" t="s">
        <v>9</v>
      </c>
      <c r="H189" t="s">
        <v>45</v>
      </c>
      <c r="I189" t="s">
        <v>16</v>
      </c>
      <c r="J189" t="s">
        <v>91</v>
      </c>
      <c r="K189">
        <v>7.5864192692609604E-3</v>
      </c>
      <c r="L189" t="s">
        <v>145</v>
      </c>
    </row>
    <row r="190" spans="1:12" x14ac:dyDescent="0.25">
      <c r="A190">
        <v>1</v>
      </c>
      <c r="B190">
        <v>14</v>
      </c>
      <c r="C190">
        <v>4</v>
      </c>
      <c r="D190">
        <v>2</v>
      </c>
      <c r="E190">
        <v>2024</v>
      </c>
      <c r="F190" t="s">
        <v>8</v>
      </c>
      <c r="G190" t="s">
        <v>9</v>
      </c>
      <c r="H190" t="s">
        <v>45</v>
      </c>
      <c r="I190" t="s">
        <v>16</v>
      </c>
      <c r="J190" t="s">
        <v>91</v>
      </c>
      <c r="K190">
        <v>7.5864192692609604E-3</v>
      </c>
      <c r="L190" t="s">
        <v>134</v>
      </c>
    </row>
    <row r="191" spans="1:12" x14ac:dyDescent="0.25">
      <c r="A191">
        <v>1</v>
      </c>
      <c r="B191">
        <v>14</v>
      </c>
      <c r="C191">
        <v>4</v>
      </c>
      <c r="D191">
        <v>0</v>
      </c>
      <c r="E191">
        <v>2024</v>
      </c>
      <c r="F191" t="s">
        <v>8</v>
      </c>
      <c r="G191" t="s">
        <v>9</v>
      </c>
      <c r="H191" t="s">
        <v>45</v>
      </c>
      <c r="I191" t="s">
        <v>16</v>
      </c>
      <c r="J191" t="s">
        <v>92</v>
      </c>
      <c r="K191">
        <v>2.2012880299998778E-2</v>
      </c>
      <c r="L191" t="s">
        <v>146</v>
      </c>
    </row>
    <row r="192" spans="1:12" x14ac:dyDescent="0.25">
      <c r="A192">
        <v>1</v>
      </c>
      <c r="B192">
        <v>14</v>
      </c>
      <c r="C192">
        <v>4</v>
      </c>
      <c r="D192">
        <v>1</v>
      </c>
      <c r="E192">
        <v>2024</v>
      </c>
      <c r="F192" t="s">
        <v>8</v>
      </c>
      <c r="G192" t="s">
        <v>9</v>
      </c>
      <c r="H192" t="s">
        <v>45</v>
      </c>
      <c r="I192" t="s">
        <v>16</v>
      </c>
      <c r="J192" t="s">
        <v>92</v>
      </c>
      <c r="K192">
        <v>2.2012880299998778E-2</v>
      </c>
      <c r="L192" t="s">
        <v>145</v>
      </c>
    </row>
    <row r="193" spans="1:12" x14ac:dyDescent="0.25">
      <c r="A193">
        <v>1</v>
      </c>
      <c r="B193">
        <v>14</v>
      </c>
      <c r="C193">
        <v>4</v>
      </c>
      <c r="D193">
        <v>2</v>
      </c>
      <c r="E193">
        <v>2024</v>
      </c>
      <c r="F193" t="s">
        <v>8</v>
      </c>
      <c r="G193" t="s">
        <v>9</v>
      </c>
      <c r="H193" t="s">
        <v>45</v>
      </c>
      <c r="I193" t="s">
        <v>16</v>
      </c>
      <c r="J193" t="s">
        <v>92</v>
      </c>
      <c r="K193">
        <v>2.2012880299998778E-2</v>
      </c>
      <c r="L193" t="s">
        <v>134</v>
      </c>
    </row>
    <row r="194" spans="1:12" x14ac:dyDescent="0.25">
      <c r="A194">
        <v>1</v>
      </c>
      <c r="B194">
        <v>14</v>
      </c>
      <c r="C194">
        <v>4</v>
      </c>
      <c r="D194">
        <v>0</v>
      </c>
      <c r="E194">
        <v>2024</v>
      </c>
      <c r="F194" t="s">
        <v>8</v>
      </c>
      <c r="G194" t="s">
        <v>9</v>
      </c>
      <c r="H194" t="s">
        <v>46</v>
      </c>
      <c r="I194" t="s">
        <v>11</v>
      </c>
      <c r="J194" t="s">
        <v>93</v>
      </c>
      <c r="K194">
        <v>1.1490327232510722E-3</v>
      </c>
      <c r="L194" t="s">
        <v>146</v>
      </c>
    </row>
    <row r="195" spans="1:12" x14ac:dyDescent="0.25">
      <c r="A195">
        <v>1</v>
      </c>
      <c r="B195">
        <v>14</v>
      </c>
      <c r="C195">
        <v>4</v>
      </c>
      <c r="D195">
        <v>1</v>
      </c>
      <c r="E195">
        <v>2024</v>
      </c>
      <c r="F195" t="s">
        <v>8</v>
      </c>
      <c r="G195" t="s">
        <v>9</v>
      </c>
      <c r="H195" t="s">
        <v>46</v>
      </c>
      <c r="I195" t="s">
        <v>11</v>
      </c>
      <c r="J195" t="s">
        <v>93</v>
      </c>
      <c r="K195">
        <v>1.1490327232510722E-3</v>
      </c>
      <c r="L195" t="s">
        <v>145</v>
      </c>
    </row>
    <row r="196" spans="1:12" x14ac:dyDescent="0.25">
      <c r="A196">
        <v>1</v>
      </c>
      <c r="B196">
        <v>14</v>
      </c>
      <c r="C196">
        <v>4</v>
      </c>
      <c r="D196">
        <v>2</v>
      </c>
      <c r="E196">
        <v>2024</v>
      </c>
      <c r="F196" t="s">
        <v>8</v>
      </c>
      <c r="G196" t="s">
        <v>9</v>
      </c>
      <c r="H196" t="s">
        <v>46</v>
      </c>
      <c r="I196" t="s">
        <v>11</v>
      </c>
      <c r="J196" t="s">
        <v>93</v>
      </c>
      <c r="K196">
        <v>1.1490327232510722E-3</v>
      </c>
      <c r="L196" t="s">
        <v>134</v>
      </c>
    </row>
    <row r="197" spans="1:12" x14ac:dyDescent="0.25">
      <c r="A197">
        <v>1</v>
      </c>
      <c r="B197">
        <v>14</v>
      </c>
      <c r="C197">
        <v>4</v>
      </c>
      <c r="D197">
        <v>0</v>
      </c>
      <c r="E197">
        <v>2024</v>
      </c>
      <c r="F197" t="s">
        <v>8</v>
      </c>
      <c r="G197" t="s">
        <v>9</v>
      </c>
      <c r="H197" t="s">
        <v>46</v>
      </c>
      <c r="I197" t="s">
        <v>233</v>
      </c>
      <c r="J197" t="s">
        <v>94</v>
      </c>
      <c r="K197">
        <v>0.12163309359247682</v>
      </c>
      <c r="L197" t="s">
        <v>146</v>
      </c>
    </row>
    <row r="198" spans="1:12" x14ac:dyDescent="0.25">
      <c r="A198">
        <v>1</v>
      </c>
      <c r="B198">
        <v>14</v>
      </c>
      <c r="C198">
        <v>4</v>
      </c>
      <c r="D198">
        <v>1</v>
      </c>
      <c r="E198">
        <v>2024</v>
      </c>
      <c r="F198" t="s">
        <v>8</v>
      </c>
      <c r="G198" t="s">
        <v>9</v>
      </c>
      <c r="H198" t="s">
        <v>46</v>
      </c>
      <c r="I198" t="s">
        <v>233</v>
      </c>
      <c r="J198" t="s">
        <v>94</v>
      </c>
      <c r="K198">
        <v>6.0816546796238408E-2</v>
      </c>
      <c r="L198" t="s">
        <v>145</v>
      </c>
    </row>
    <row r="199" spans="1:12" x14ac:dyDescent="0.25">
      <c r="A199">
        <v>1</v>
      </c>
      <c r="B199">
        <v>14</v>
      </c>
      <c r="C199">
        <v>4</v>
      </c>
      <c r="D199">
        <v>2</v>
      </c>
      <c r="E199">
        <v>2024</v>
      </c>
      <c r="F199" t="s">
        <v>8</v>
      </c>
      <c r="G199" t="s">
        <v>9</v>
      </c>
      <c r="H199" t="s">
        <v>46</v>
      </c>
      <c r="I199" t="s">
        <v>233</v>
      </c>
      <c r="J199" t="s">
        <v>94</v>
      </c>
      <c r="K199">
        <v>6.0816546796238408E-2</v>
      </c>
      <c r="L199" t="s">
        <v>134</v>
      </c>
    </row>
    <row r="200" spans="1:12" x14ac:dyDescent="0.25">
      <c r="A200">
        <v>1</v>
      </c>
      <c r="B200">
        <v>14</v>
      </c>
      <c r="C200">
        <v>4</v>
      </c>
      <c r="D200">
        <v>0</v>
      </c>
      <c r="E200">
        <v>2024</v>
      </c>
      <c r="F200" t="s">
        <v>8</v>
      </c>
      <c r="G200" t="s">
        <v>9</v>
      </c>
      <c r="H200" t="s">
        <v>46</v>
      </c>
      <c r="I200" t="s">
        <v>17</v>
      </c>
      <c r="J200" t="s">
        <v>95</v>
      </c>
      <c r="K200">
        <v>0.59677516742105741</v>
      </c>
      <c r="L200" t="s">
        <v>146</v>
      </c>
    </row>
    <row r="201" spans="1:12" x14ac:dyDescent="0.25">
      <c r="A201">
        <v>1</v>
      </c>
      <c r="B201">
        <v>14</v>
      </c>
      <c r="C201">
        <v>4</v>
      </c>
      <c r="D201">
        <v>1</v>
      </c>
      <c r="E201">
        <v>2024</v>
      </c>
      <c r="F201" t="s">
        <v>8</v>
      </c>
      <c r="G201" t="s">
        <v>9</v>
      </c>
      <c r="H201" t="s">
        <v>46</v>
      </c>
      <c r="I201" t="s">
        <v>17</v>
      </c>
      <c r="J201" t="s">
        <v>95</v>
      </c>
      <c r="K201">
        <v>0.59677516742105741</v>
      </c>
      <c r="L201" t="s">
        <v>145</v>
      </c>
    </row>
    <row r="202" spans="1:12" x14ac:dyDescent="0.25">
      <c r="A202">
        <v>1</v>
      </c>
      <c r="B202">
        <v>14</v>
      </c>
      <c r="C202">
        <v>4</v>
      </c>
      <c r="D202">
        <v>2</v>
      </c>
      <c r="E202">
        <v>2024</v>
      </c>
      <c r="F202" t="s">
        <v>8</v>
      </c>
      <c r="G202" t="s">
        <v>9</v>
      </c>
      <c r="H202" t="s">
        <v>46</v>
      </c>
      <c r="I202" t="s">
        <v>17</v>
      </c>
      <c r="J202" t="s">
        <v>95</v>
      </c>
      <c r="K202">
        <v>0.59677516742105741</v>
      </c>
      <c r="L202" t="s">
        <v>134</v>
      </c>
    </row>
    <row r="203" spans="1:12" x14ac:dyDescent="0.25">
      <c r="A203">
        <v>1</v>
      </c>
      <c r="B203">
        <v>14</v>
      </c>
      <c r="C203">
        <v>4</v>
      </c>
      <c r="D203">
        <v>0</v>
      </c>
      <c r="E203">
        <v>2024</v>
      </c>
      <c r="F203" t="s">
        <v>8</v>
      </c>
      <c r="G203" t="s">
        <v>9</v>
      </c>
      <c r="H203" t="s">
        <v>46</v>
      </c>
      <c r="I203" t="s">
        <v>17</v>
      </c>
      <c r="J203" t="s">
        <v>96</v>
      </c>
      <c r="K203">
        <v>8.735133436170682E-3</v>
      </c>
      <c r="L203" t="s">
        <v>146</v>
      </c>
    </row>
    <row r="204" spans="1:12" x14ac:dyDescent="0.25">
      <c r="A204">
        <v>1</v>
      </c>
      <c r="B204">
        <v>14</v>
      </c>
      <c r="C204">
        <v>4</v>
      </c>
      <c r="D204">
        <v>1</v>
      </c>
      <c r="E204">
        <v>2024</v>
      </c>
      <c r="F204" t="s">
        <v>8</v>
      </c>
      <c r="G204" t="s">
        <v>9</v>
      </c>
      <c r="H204" t="s">
        <v>46</v>
      </c>
      <c r="I204" t="s">
        <v>17</v>
      </c>
      <c r="J204" t="s">
        <v>96</v>
      </c>
      <c r="K204">
        <v>8.735133436170682E-3</v>
      </c>
      <c r="L204" t="s">
        <v>145</v>
      </c>
    </row>
    <row r="205" spans="1:12" x14ac:dyDescent="0.25">
      <c r="A205">
        <v>1</v>
      </c>
      <c r="B205">
        <v>14</v>
      </c>
      <c r="C205">
        <v>4</v>
      </c>
      <c r="D205">
        <v>2</v>
      </c>
      <c r="E205">
        <v>2024</v>
      </c>
      <c r="F205" t="s">
        <v>8</v>
      </c>
      <c r="G205" t="s">
        <v>9</v>
      </c>
      <c r="H205" t="s">
        <v>46</v>
      </c>
      <c r="I205" t="s">
        <v>17</v>
      </c>
      <c r="J205" t="s">
        <v>96</v>
      </c>
      <c r="K205">
        <v>8.735133436170682E-3</v>
      </c>
      <c r="L205" t="s">
        <v>134</v>
      </c>
    </row>
    <row r="206" spans="1:12" x14ac:dyDescent="0.25">
      <c r="A206">
        <v>1</v>
      </c>
      <c r="B206">
        <v>14</v>
      </c>
      <c r="C206">
        <v>4</v>
      </c>
      <c r="D206">
        <v>0</v>
      </c>
      <c r="E206">
        <v>2024</v>
      </c>
      <c r="F206" t="s">
        <v>8</v>
      </c>
      <c r="G206" t="s">
        <v>9</v>
      </c>
      <c r="H206" t="s">
        <v>46</v>
      </c>
      <c r="I206" t="s">
        <v>17</v>
      </c>
      <c r="J206" t="s">
        <v>97</v>
      </c>
      <c r="K206">
        <v>1.9142725891192187</v>
      </c>
      <c r="L206" t="s">
        <v>146</v>
      </c>
    </row>
    <row r="207" spans="1:12" x14ac:dyDescent="0.25">
      <c r="A207">
        <v>1</v>
      </c>
      <c r="B207">
        <v>14</v>
      </c>
      <c r="C207">
        <v>4</v>
      </c>
      <c r="D207">
        <v>1</v>
      </c>
      <c r="E207">
        <v>2024</v>
      </c>
      <c r="F207" t="s">
        <v>8</v>
      </c>
      <c r="G207" t="s">
        <v>9</v>
      </c>
      <c r="H207" t="s">
        <v>46</v>
      </c>
      <c r="I207" t="s">
        <v>17</v>
      </c>
      <c r="J207" t="s">
        <v>97</v>
      </c>
      <c r="K207">
        <v>1.2712073626238447</v>
      </c>
      <c r="L207" t="s">
        <v>145</v>
      </c>
    </row>
    <row r="208" spans="1:12" x14ac:dyDescent="0.25">
      <c r="A208">
        <v>1</v>
      </c>
      <c r="B208">
        <v>14</v>
      </c>
      <c r="C208">
        <v>4</v>
      </c>
      <c r="D208">
        <v>2</v>
      </c>
      <c r="E208">
        <v>2024</v>
      </c>
      <c r="F208" t="s">
        <v>8</v>
      </c>
      <c r="G208" t="s">
        <v>9</v>
      </c>
      <c r="H208" t="s">
        <v>46</v>
      </c>
      <c r="I208" t="s">
        <v>17</v>
      </c>
      <c r="J208" t="s">
        <v>97</v>
      </c>
      <c r="K208">
        <v>1.2712073626238447</v>
      </c>
      <c r="L208" t="s">
        <v>134</v>
      </c>
    </row>
    <row r="209" spans="1:12" x14ac:dyDescent="0.25">
      <c r="A209">
        <v>1</v>
      </c>
      <c r="B209">
        <v>14</v>
      </c>
      <c r="C209">
        <v>4</v>
      </c>
      <c r="D209">
        <v>0</v>
      </c>
      <c r="E209">
        <v>2024</v>
      </c>
      <c r="F209" t="s">
        <v>8</v>
      </c>
      <c r="G209" t="s">
        <v>9</v>
      </c>
      <c r="H209" t="s">
        <v>46</v>
      </c>
      <c r="I209" t="s">
        <v>17</v>
      </c>
      <c r="J209" t="s">
        <v>98</v>
      </c>
      <c r="K209">
        <v>0.97570143957717226</v>
      </c>
      <c r="L209" t="s">
        <v>146</v>
      </c>
    </row>
    <row r="210" spans="1:12" x14ac:dyDescent="0.25">
      <c r="A210">
        <v>1</v>
      </c>
      <c r="B210">
        <v>14</v>
      </c>
      <c r="C210">
        <v>4</v>
      </c>
      <c r="D210">
        <v>1</v>
      </c>
      <c r="E210">
        <v>2024</v>
      </c>
      <c r="F210" t="s">
        <v>8</v>
      </c>
      <c r="G210" t="s">
        <v>9</v>
      </c>
      <c r="H210" t="s">
        <v>46</v>
      </c>
      <c r="I210" t="s">
        <v>17</v>
      </c>
      <c r="J210" t="s">
        <v>98</v>
      </c>
      <c r="K210">
        <v>0.79782594969390808</v>
      </c>
      <c r="L210" t="s">
        <v>145</v>
      </c>
    </row>
    <row r="211" spans="1:12" x14ac:dyDescent="0.25">
      <c r="A211">
        <v>1</v>
      </c>
      <c r="B211">
        <v>14</v>
      </c>
      <c r="C211">
        <v>4</v>
      </c>
      <c r="D211">
        <v>2</v>
      </c>
      <c r="E211">
        <v>2024</v>
      </c>
      <c r="F211" t="s">
        <v>8</v>
      </c>
      <c r="G211" t="s">
        <v>9</v>
      </c>
      <c r="H211" t="s">
        <v>46</v>
      </c>
      <c r="I211" t="s">
        <v>17</v>
      </c>
      <c r="J211" t="s">
        <v>98</v>
      </c>
      <c r="K211">
        <v>0.79782594969390808</v>
      </c>
      <c r="L211" t="s">
        <v>134</v>
      </c>
    </row>
    <row r="212" spans="1:12" x14ac:dyDescent="0.25">
      <c r="A212">
        <v>1</v>
      </c>
      <c r="B212">
        <v>14</v>
      </c>
      <c r="C212">
        <v>4</v>
      </c>
      <c r="D212">
        <v>0</v>
      </c>
      <c r="E212">
        <v>2024</v>
      </c>
      <c r="F212" t="s">
        <v>8</v>
      </c>
      <c r="G212" t="s">
        <v>9</v>
      </c>
      <c r="H212" t="s">
        <v>46</v>
      </c>
      <c r="I212" t="s">
        <v>17</v>
      </c>
      <c r="J212" t="s">
        <v>99</v>
      </c>
      <c r="K212">
        <v>0.14705038551248786</v>
      </c>
      <c r="L212" t="s">
        <v>146</v>
      </c>
    </row>
    <row r="213" spans="1:12" x14ac:dyDescent="0.25">
      <c r="A213">
        <v>1</v>
      </c>
      <c r="B213">
        <v>14</v>
      </c>
      <c r="C213">
        <v>4</v>
      </c>
      <c r="D213">
        <v>1</v>
      </c>
      <c r="E213">
        <v>2024</v>
      </c>
      <c r="F213" t="s">
        <v>8</v>
      </c>
      <c r="G213" t="s">
        <v>9</v>
      </c>
      <c r="H213" t="s">
        <v>46</v>
      </c>
      <c r="I213" t="s">
        <v>17</v>
      </c>
      <c r="J213" t="s">
        <v>99</v>
      </c>
      <c r="K213">
        <v>0.14705038551248786</v>
      </c>
      <c r="L213" t="s">
        <v>145</v>
      </c>
    </row>
    <row r="214" spans="1:12" x14ac:dyDescent="0.25">
      <c r="A214">
        <v>1</v>
      </c>
      <c r="B214">
        <v>14</v>
      </c>
      <c r="C214">
        <v>4</v>
      </c>
      <c r="D214">
        <v>2</v>
      </c>
      <c r="E214">
        <v>2024</v>
      </c>
      <c r="F214" t="s">
        <v>8</v>
      </c>
      <c r="G214" t="s">
        <v>9</v>
      </c>
      <c r="H214" t="s">
        <v>46</v>
      </c>
      <c r="I214" t="s">
        <v>17</v>
      </c>
      <c r="J214" t="s">
        <v>99</v>
      </c>
      <c r="K214">
        <v>0.14705038551248786</v>
      </c>
      <c r="L214" t="s">
        <v>134</v>
      </c>
    </row>
    <row r="215" spans="1:12" x14ac:dyDescent="0.25">
      <c r="A215">
        <v>1</v>
      </c>
      <c r="B215">
        <v>14</v>
      </c>
      <c r="C215">
        <v>4</v>
      </c>
      <c r="D215">
        <v>0</v>
      </c>
      <c r="E215">
        <v>2024</v>
      </c>
      <c r="F215" t="s">
        <v>8</v>
      </c>
      <c r="G215" t="s">
        <v>9</v>
      </c>
      <c r="H215" t="s">
        <v>46</v>
      </c>
      <c r="I215" t="s">
        <v>17</v>
      </c>
      <c r="J215" t="s">
        <v>100</v>
      </c>
      <c r="K215">
        <v>1.210514097131709E-5</v>
      </c>
      <c r="L215" t="s">
        <v>146</v>
      </c>
    </row>
    <row r="216" spans="1:12" x14ac:dyDescent="0.25">
      <c r="A216">
        <v>1</v>
      </c>
      <c r="B216">
        <v>14</v>
      </c>
      <c r="C216">
        <v>4</v>
      </c>
      <c r="D216">
        <v>1</v>
      </c>
      <c r="E216">
        <v>2024</v>
      </c>
      <c r="F216" t="s">
        <v>8</v>
      </c>
      <c r="G216" t="s">
        <v>9</v>
      </c>
      <c r="H216" t="s">
        <v>46</v>
      </c>
      <c r="I216" t="s">
        <v>17</v>
      </c>
      <c r="J216" t="s">
        <v>100</v>
      </c>
      <c r="K216">
        <v>1.210514097131709E-5</v>
      </c>
      <c r="L216" t="s">
        <v>145</v>
      </c>
    </row>
    <row r="217" spans="1:12" x14ac:dyDescent="0.25">
      <c r="A217">
        <v>1</v>
      </c>
      <c r="B217">
        <v>14</v>
      </c>
      <c r="C217">
        <v>4</v>
      </c>
      <c r="D217">
        <v>2</v>
      </c>
      <c r="E217">
        <v>2024</v>
      </c>
      <c r="F217" t="s">
        <v>8</v>
      </c>
      <c r="G217" t="s">
        <v>9</v>
      </c>
      <c r="H217" t="s">
        <v>46</v>
      </c>
      <c r="I217" t="s">
        <v>17</v>
      </c>
      <c r="J217" t="s">
        <v>100</v>
      </c>
      <c r="K217">
        <v>1.210514097131709E-5</v>
      </c>
      <c r="L217" t="s">
        <v>134</v>
      </c>
    </row>
    <row r="218" spans="1:12" x14ac:dyDescent="0.25">
      <c r="A218">
        <v>1</v>
      </c>
      <c r="B218">
        <v>14</v>
      </c>
      <c r="C218">
        <v>4</v>
      </c>
      <c r="D218">
        <v>0</v>
      </c>
      <c r="E218">
        <v>2024</v>
      </c>
      <c r="F218" t="s">
        <v>8</v>
      </c>
      <c r="G218" t="s">
        <v>9</v>
      </c>
      <c r="H218" t="s">
        <v>46</v>
      </c>
      <c r="I218" t="s">
        <v>18</v>
      </c>
      <c r="J218" t="s">
        <v>101</v>
      </c>
      <c r="K218">
        <v>4.2289309983296254E-2</v>
      </c>
      <c r="L218" t="s">
        <v>146</v>
      </c>
    </row>
    <row r="219" spans="1:12" x14ac:dyDescent="0.25">
      <c r="A219">
        <v>1</v>
      </c>
      <c r="B219">
        <v>14</v>
      </c>
      <c r="C219">
        <v>4</v>
      </c>
      <c r="D219">
        <v>1</v>
      </c>
      <c r="E219">
        <v>2024</v>
      </c>
      <c r="F219" t="s">
        <v>8</v>
      </c>
      <c r="G219" t="s">
        <v>9</v>
      </c>
      <c r="H219" t="s">
        <v>46</v>
      </c>
      <c r="I219" t="s">
        <v>18</v>
      </c>
      <c r="J219" t="s">
        <v>101</v>
      </c>
      <c r="K219">
        <v>2.1144654991648127E-2</v>
      </c>
      <c r="L219" t="s">
        <v>145</v>
      </c>
    </row>
    <row r="220" spans="1:12" x14ac:dyDescent="0.25">
      <c r="A220">
        <v>1</v>
      </c>
      <c r="B220">
        <v>14</v>
      </c>
      <c r="C220">
        <v>4</v>
      </c>
      <c r="D220">
        <v>2</v>
      </c>
      <c r="E220">
        <v>2024</v>
      </c>
      <c r="F220" t="s">
        <v>8</v>
      </c>
      <c r="G220" t="s">
        <v>9</v>
      </c>
      <c r="H220" t="s">
        <v>46</v>
      </c>
      <c r="I220" t="s">
        <v>18</v>
      </c>
      <c r="J220" t="s">
        <v>101</v>
      </c>
      <c r="K220">
        <v>2.1144654991648127E-2</v>
      </c>
      <c r="L220" t="s">
        <v>134</v>
      </c>
    </row>
    <row r="221" spans="1:12" x14ac:dyDescent="0.25">
      <c r="A221">
        <v>1</v>
      </c>
      <c r="B221">
        <v>14</v>
      </c>
      <c r="C221">
        <v>4</v>
      </c>
      <c r="D221">
        <v>0</v>
      </c>
      <c r="E221">
        <v>2024</v>
      </c>
      <c r="F221" t="s">
        <v>8</v>
      </c>
      <c r="G221" t="s">
        <v>9</v>
      </c>
      <c r="H221" t="s">
        <v>46</v>
      </c>
      <c r="I221" t="s">
        <v>18</v>
      </c>
      <c r="J221" t="s">
        <v>102</v>
      </c>
      <c r="K221">
        <v>2.3987292503688864E-4</v>
      </c>
      <c r="L221" t="s">
        <v>146</v>
      </c>
    </row>
    <row r="222" spans="1:12" x14ac:dyDescent="0.25">
      <c r="A222">
        <v>1</v>
      </c>
      <c r="B222">
        <v>14</v>
      </c>
      <c r="C222">
        <v>4</v>
      </c>
      <c r="D222">
        <v>1</v>
      </c>
      <c r="E222">
        <v>2024</v>
      </c>
      <c r="F222" t="s">
        <v>8</v>
      </c>
      <c r="G222" t="s">
        <v>9</v>
      </c>
      <c r="H222" t="s">
        <v>46</v>
      </c>
      <c r="I222" t="s">
        <v>18</v>
      </c>
      <c r="J222" t="s">
        <v>102</v>
      </c>
      <c r="K222">
        <v>1.1993646251844432E-4</v>
      </c>
      <c r="L222" t="s">
        <v>145</v>
      </c>
    </row>
    <row r="223" spans="1:12" x14ac:dyDescent="0.25">
      <c r="A223">
        <v>1</v>
      </c>
      <c r="B223">
        <v>14</v>
      </c>
      <c r="C223">
        <v>4</v>
      </c>
      <c r="D223">
        <v>2</v>
      </c>
      <c r="E223">
        <v>2024</v>
      </c>
      <c r="F223" t="s">
        <v>8</v>
      </c>
      <c r="G223" t="s">
        <v>9</v>
      </c>
      <c r="H223" t="s">
        <v>46</v>
      </c>
      <c r="I223" t="s">
        <v>18</v>
      </c>
      <c r="J223" t="s">
        <v>102</v>
      </c>
      <c r="K223">
        <v>1.1993646251844432E-4</v>
      </c>
      <c r="L223" t="s">
        <v>134</v>
      </c>
    </row>
    <row r="224" spans="1:12" x14ac:dyDescent="0.25">
      <c r="A224">
        <v>1</v>
      </c>
      <c r="B224">
        <v>14</v>
      </c>
      <c r="C224">
        <v>4</v>
      </c>
      <c r="D224">
        <v>0</v>
      </c>
      <c r="E224">
        <v>2024</v>
      </c>
      <c r="F224" t="s">
        <v>8</v>
      </c>
      <c r="G224" t="s">
        <v>9</v>
      </c>
      <c r="H224" t="s">
        <v>46</v>
      </c>
      <c r="I224" t="s">
        <v>18</v>
      </c>
      <c r="J224" t="s">
        <v>103</v>
      </c>
      <c r="K224">
        <v>2.723465584741535E-2</v>
      </c>
      <c r="L224" t="s">
        <v>146</v>
      </c>
    </row>
    <row r="225" spans="1:12" x14ac:dyDescent="0.25">
      <c r="A225">
        <v>1</v>
      </c>
      <c r="B225">
        <v>14</v>
      </c>
      <c r="C225">
        <v>4</v>
      </c>
      <c r="D225">
        <v>1</v>
      </c>
      <c r="E225">
        <v>2024</v>
      </c>
      <c r="F225" t="s">
        <v>8</v>
      </c>
      <c r="G225" t="s">
        <v>9</v>
      </c>
      <c r="H225" t="s">
        <v>46</v>
      </c>
      <c r="I225" t="s">
        <v>18</v>
      </c>
      <c r="J225" t="s">
        <v>103</v>
      </c>
      <c r="K225">
        <v>1.3793171024133122E-2</v>
      </c>
      <c r="L225" t="s">
        <v>145</v>
      </c>
    </row>
    <row r="226" spans="1:12" x14ac:dyDescent="0.25">
      <c r="A226">
        <v>1</v>
      </c>
      <c r="B226">
        <v>14</v>
      </c>
      <c r="C226">
        <v>4</v>
      </c>
      <c r="D226">
        <v>2</v>
      </c>
      <c r="E226">
        <v>2024</v>
      </c>
      <c r="F226" t="s">
        <v>8</v>
      </c>
      <c r="G226" t="s">
        <v>9</v>
      </c>
      <c r="H226" t="s">
        <v>46</v>
      </c>
      <c r="I226" t="s">
        <v>18</v>
      </c>
      <c r="J226" t="s">
        <v>103</v>
      </c>
      <c r="K226">
        <v>1.3793171024133122E-2</v>
      </c>
      <c r="L226" t="s">
        <v>134</v>
      </c>
    </row>
    <row r="227" spans="1:12" x14ac:dyDescent="0.25">
      <c r="A227">
        <v>1</v>
      </c>
      <c r="B227">
        <v>14</v>
      </c>
      <c r="C227">
        <v>4</v>
      </c>
      <c r="D227">
        <v>0</v>
      </c>
      <c r="E227">
        <v>2024</v>
      </c>
      <c r="F227" t="s">
        <v>8</v>
      </c>
      <c r="G227" t="s">
        <v>9</v>
      </c>
      <c r="H227" t="s">
        <v>46</v>
      </c>
      <c r="I227" t="s">
        <v>18</v>
      </c>
      <c r="J227" t="s">
        <v>104</v>
      </c>
      <c r="K227">
        <v>5.2220941037579224E-2</v>
      </c>
      <c r="L227" t="s">
        <v>146</v>
      </c>
    </row>
    <row r="228" spans="1:12" x14ac:dyDescent="0.25">
      <c r="A228">
        <v>1</v>
      </c>
      <c r="B228">
        <v>14</v>
      </c>
      <c r="C228">
        <v>4</v>
      </c>
      <c r="D228">
        <v>1</v>
      </c>
      <c r="E228">
        <v>2024</v>
      </c>
      <c r="F228" t="s">
        <v>8</v>
      </c>
      <c r="G228" t="s">
        <v>9</v>
      </c>
      <c r="H228" t="s">
        <v>46</v>
      </c>
      <c r="I228" t="s">
        <v>18</v>
      </c>
      <c r="J228" t="s">
        <v>104</v>
      </c>
      <c r="K228">
        <v>2.6110470518789612E-2</v>
      </c>
      <c r="L228" t="s">
        <v>145</v>
      </c>
    </row>
    <row r="229" spans="1:12" x14ac:dyDescent="0.25">
      <c r="A229">
        <v>1</v>
      </c>
      <c r="B229">
        <v>14</v>
      </c>
      <c r="C229">
        <v>4</v>
      </c>
      <c r="D229">
        <v>2</v>
      </c>
      <c r="E229">
        <v>2024</v>
      </c>
      <c r="F229" t="s">
        <v>8</v>
      </c>
      <c r="G229" t="s">
        <v>9</v>
      </c>
      <c r="H229" t="s">
        <v>46</v>
      </c>
      <c r="I229" t="s">
        <v>18</v>
      </c>
      <c r="J229" t="s">
        <v>104</v>
      </c>
      <c r="K229">
        <v>2.6110470518789612E-2</v>
      </c>
      <c r="L229" t="s">
        <v>134</v>
      </c>
    </row>
    <row r="230" spans="1:12" x14ac:dyDescent="0.25">
      <c r="A230">
        <v>1</v>
      </c>
      <c r="B230">
        <v>14</v>
      </c>
      <c r="C230">
        <v>4</v>
      </c>
      <c r="D230">
        <v>0</v>
      </c>
      <c r="E230">
        <v>2024</v>
      </c>
      <c r="F230" t="s">
        <v>8</v>
      </c>
      <c r="G230" t="s">
        <v>9</v>
      </c>
      <c r="H230" t="s">
        <v>46</v>
      </c>
      <c r="I230" t="s">
        <v>18</v>
      </c>
      <c r="J230" t="s">
        <v>105</v>
      </c>
      <c r="K230">
        <v>1.210514097131709E-5</v>
      </c>
      <c r="L230" t="s">
        <v>146</v>
      </c>
    </row>
    <row r="231" spans="1:12" x14ac:dyDescent="0.25">
      <c r="A231">
        <v>1</v>
      </c>
      <c r="B231">
        <v>14</v>
      </c>
      <c r="C231">
        <v>4</v>
      </c>
      <c r="D231">
        <v>1</v>
      </c>
      <c r="E231">
        <v>2024</v>
      </c>
      <c r="F231" t="s">
        <v>8</v>
      </c>
      <c r="G231" t="s">
        <v>9</v>
      </c>
      <c r="H231" t="s">
        <v>46</v>
      </c>
      <c r="I231" t="s">
        <v>18</v>
      </c>
      <c r="J231" t="s">
        <v>105</v>
      </c>
      <c r="K231">
        <v>1.210514097131709E-5</v>
      </c>
      <c r="L231" t="s">
        <v>145</v>
      </c>
    </row>
    <row r="232" spans="1:12" x14ac:dyDescent="0.25">
      <c r="A232">
        <v>1</v>
      </c>
      <c r="B232">
        <v>14</v>
      </c>
      <c r="C232">
        <v>4</v>
      </c>
      <c r="D232">
        <v>2</v>
      </c>
      <c r="E232">
        <v>2024</v>
      </c>
      <c r="F232" t="s">
        <v>8</v>
      </c>
      <c r="G232" t="s">
        <v>9</v>
      </c>
      <c r="H232" t="s">
        <v>46</v>
      </c>
      <c r="I232" t="s">
        <v>18</v>
      </c>
      <c r="J232" t="s">
        <v>105</v>
      </c>
      <c r="K232">
        <v>1.210514097131709E-5</v>
      </c>
      <c r="L232" t="s">
        <v>134</v>
      </c>
    </row>
    <row r="233" spans="1:12" x14ac:dyDescent="0.25">
      <c r="A233">
        <v>1</v>
      </c>
      <c r="B233">
        <v>14</v>
      </c>
      <c r="C233">
        <v>4</v>
      </c>
      <c r="D233">
        <v>0</v>
      </c>
      <c r="E233">
        <v>2024</v>
      </c>
      <c r="F233" t="s">
        <v>8</v>
      </c>
      <c r="G233" t="s">
        <v>9</v>
      </c>
      <c r="H233" t="s">
        <v>46</v>
      </c>
      <c r="I233" t="s">
        <v>19</v>
      </c>
      <c r="J233" t="s">
        <v>106</v>
      </c>
      <c r="K233">
        <v>8.582927216273438E-2</v>
      </c>
      <c r="L233" t="s">
        <v>146</v>
      </c>
    </row>
    <row r="234" spans="1:12" x14ac:dyDescent="0.25">
      <c r="A234">
        <v>1</v>
      </c>
      <c r="B234">
        <v>14</v>
      </c>
      <c r="C234">
        <v>4</v>
      </c>
      <c r="D234">
        <v>1</v>
      </c>
      <c r="E234">
        <v>2024</v>
      </c>
      <c r="F234" t="s">
        <v>8</v>
      </c>
      <c r="G234" t="s">
        <v>9</v>
      </c>
      <c r="H234" t="s">
        <v>46</v>
      </c>
      <c r="I234" t="s">
        <v>19</v>
      </c>
      <c r="J234" t="s">
        <v>106</v>
      </c>
      <c r="K234">
        <v>8.582927216273438E-2</v>
      </c>
      <c r="L234" t="s">
        <v>145</v>
      </c>
    </row>
    <row r="235" spans="1:12" x14ac:dyDescent="0.25">
      <c r="A235">
        <v>1</v>
      </c>
      <c r="B235">
        <v>14</v>
      </c>
      <c r="C235">
        <v>4</v>
      </c>
      <c r="D235">
        <v>2</v>
      </c>
      <c r="E235">
        <v>2024</v>
      </c>
      <c r="F235" t="s">
        <v>8</v>
      </c>
      <c r="G235" t="s">
        <v>9</v>
      </c>
      <c r="H235" t="s">
        <v>46</v>
      </c>
      <c r="I235" t="s">
        <v>19</v>
      </c>
      <c r="J235" t="s">
        <v>106</v>
      </c>
      <c r="K235">
        <v>8.582927216273438E-2</v>
      </c>
      <c r="L235" t="s">
        <v>134</v>
      </c>
    </row>
    <row r="236" spans="1:12" x14ac:dyDescent="0.25">
      <c r="A236">
        <v>1</v>
      </c>
      <c r="B236">
        <v>14</v>
      </c>
      <c r="C236">
        <v>4</v>
      </c>
      <c r="D236">
        <v>0</v>
      </c>
      <c r="E236">
        <v>2024</v>
      </c>
      <c r="F236" t="s">
        <v>8</v>
      </c>
      <c r="G236" t="s">
        <v>9</v>
      </c>
      <c r="H236" t="s">
        <v>46</v>
      </c>
      <c r="I236" t="s">
        <v>19</v>
      </c>
      <c r="J236" t="s">
        <v>108</v>
      </c>
      <c r="K236">
        <v>0.19158169502620859</v>
      </c>
      <c r="L236" t="s">
        <v>146</v>
      </c>
    </row>
    <row r="237" spans="1:12" x14ac:dyDescent="0.25">
      <c r="A237">
        <v>1</v>
      </c>
      <c r="B237">
        <v>14</v>
      </c>
      <c r="C237">
        <v>4</v>
      </c>
      <c r="D237">
        <v>1</v>
      </c>
      <c r="E237">
        <v>2024</v>
      </c>
      <c r="F237" t="s">
        <v>8</v>
      </c>
      <c r="G237" t="s">
        <v>9</v>
      </c>
      <c r="H237" t="s">
        <v>46</v>
      </c>
      <c r="I237" t="s">
        <v>19</v>
      </c>
      <c r="J237" t="s">
        <v>108</v>
      </c>
      <c r="K237">
        <v>0.19158169502620859</v>
      </c>
      <c r="L237" t="s">
        <v>145</v>
      </c>
    </row>
    <row r="238" spans="1:12" x14ac:dyDescent="0.25">
      <c r="A238">
        <v>1</v>
      </c>
      <c r="B238">
        <v>14</v>
      </c>
      <c r="C238">
        <v>4</v>
      </c>
      <c r="D238">
        <v>2</v>
      </c>
      <c r="E238">
        <v>2024</v>
      </c>
      <c r="F238" t="s">
        <v>8</v>
      </c>
      <c r="G238" t="s">
        <v>9</v>
      </c>
      <c r="H238" t="s">
        <v>46</v>
      </c>
      <c r="I238" t="s">
        <v>19</v>
      </c>
      <c r="J238" t="s">
        <v>108</v>
      </c>
      <c r="K238">
        <v>0.19158169502620859</v>
      </c>
      <c r="L238" t="s">
        <v>134</v>
      </c>
    </row>
    <row r="239" spans="1:12" x14ac:dyDescent="0.25">
      <c r="A239">
        <v>1</v>
      </c>
      <c r="B239">
        <v>14</v>
      </c>
      <c r="C239">
        <v>4</v>
      </c>
      <c r="D239">
        <v>0</v>
      </c>
      <c r="E239">
        <v>2024</v>
      </c>
      <c r="F239" t="s">
        <v>8</v>
      </c>
      <c r="G239" t="s">
        <v>9</v>
      </c>
      <c r="H239" t="s">
        <v>46</v>
      </c>
      <c r="I239" t="s">
        <v>19</v>
      </c>
      <c r="J239" t="s">
        <v>109</v>
      </c>
      <c r="K239">
        <v>7.2065089765664142E-2</v>
      </c>
      <c r="L239" t="s">
        <v>146</v>
      </c>
    </row>
    <row r="240" spans="1:12" x14ac:dyDescent="0.25">
      <c r="A240">
        <v>1</v>
      </c>
      <c r="B240">
        <v>14</v>
      </c>
      <c r="C240">
        <v>4</v>
      </c>
      <c r="D240">
        <v>1</v>
      </c>
      <c r="E240">
        <v>2024</v>
      </c>
      <c r="F240" t="s">
        <v>8</v>
      </c>
      <c r="G240" t="s">
        <v>9</v>
      </c>
      <c r="H240" t="s">
        <v>46</v>
      </c>
      <c r="I240" t="s">
        <v>19</v>
      </c>
      <c r="J240" t="s">
        <v>109</v>
      </c>
      <c r="K240">
        <v>7.2065089765664142E-2</v>
      </c>
      <c r="L240" t="s">
        <v>145</v>
      </c>
    </row>
    <row r="241" spans="1:12" x14ac:dyDescent="0.25">
      <c r="A241">
        <v>1</v>
      </c>
      <c r="B241">
        <v>14</v>
      </c>
      <c r="C241">
        <v>4</v>
      </c>
      <c r="D241">
        <v>2</v>
      </c>
      <c r="E241">
        <v>2024</v>
      </c>
      <c r="F241" t="s">
        <v>8</v>
      </c>
      <c r="G241" t="s">
        <v>9</v>
      </c>
      <c r="H241" t="s">
        <v>46</v>
      </c>
      <c r="I241" t="s">
        <v>19</v>
      </c>
      <c r="J241" t="s">
        <v>109</v>
      </c>
      <c r="K241">
        <v>7.2065089765664142E-2</v>
      </c>
      <c r="L241" t="s">
        <v>134</v>
      </c>
    </row>
    <row r="242" spans="1:12" x14ac:dyDescent="0.25">
      <c r="A242">
        <v>3</v>
      </c>
      <c r="B242">
        <v>34</v>
      </c>
      <c r="C242">
        <v>1</v>
      </c>
      <c r="D242">
        <v>0</v>
      </c>
      <c r="E242">
        <v>2024</v>
      </c>
      <c r="F242" t="s">
        <v>25</v>
      </c>
      <c r="G242" t="s">
        <v>29</v>
      </c>
      <c r="H242" t="s">
        <v>44</v>
      </c>
      <c r="I242" t="s">
        <v>229</v>
      </c>
      <c r="J242" t="s">
        <v>70</v>
      </c>
      <c r="K242">
        <v>2.3453641663634742E-2</v>
      </c>
      <c r="L242" t="s">
        <v>146</v>
      </c>
    </row>
    <row r="243" spans="1:12" x14ac:dyDescent="0.25">
      <c r="A243">
        <v>3</v>
      </c>
      <c r="B243">
        <v>34</v>
      </c>
      <c r="C243">
        <v>1</v>
      </c>
      <c r="D243">
        <v>1</v>
      </c>
      <c r="E243">
        <v>2024</v>
      </c>
      <c r="F243" t="s">
        <v>25</v>
      </c>
      <c r="G243" t="s">
        <v>29</v>
      </c>
      <c r="H243" t="s">
        <v>44</v>
      </c>
      <c r="I243" t="s">
        <v>229</v>
      </c>
      <c r="J243" t="s">
        <v>70</v>
      </c>
      <c r="K243">
        <v>2.3453641663634742E-2</v>
      </c>
      <c r="L243" t="s">
        <v>145</v>
      </c>
    </row>
    <row r="244" spans="1:12" x14ac:dyDescent="0.25">
      <c r="A244">
        <v>3</v>
      </c>
      <c r="B244">
        <v>34</v>
      </c>
      <c r="C244">
        <v>1</v>
      </c>
      <c r="D244">
        <v>2</v>
      </c>
      <c r="E244">
        <v>2024</v>
      </c>
      <c r="F244" t="s">
        <v>25</v>
      </c>
      <c r="G244" t="s">
        <v>29</v>
      </c>
      <c r="H244" t="s">
        <v>44</v>
      </c>
      <c r="I244" t="s">
        <v>229</v>
      </c>
      <c r="J244" t="s">
        <v>70</v>
      </c>
      <c r="K244">
        <v>7.0360924990904225E-2</v>
      </c>
      <c r="L244" t="s">
        <v>134</v>
      </c>
    </row>
    <row r="245" spans="1:12" x14ac:dyDescent="0.25">
      <c r="A245">
        <v>3</v>
      </c>
      <c r="B245">
        <v>34</v>
      </c>
      <c r="C245">
        <v>1</v>
      </c>
      <c r="D245">
        <v>0</v>
      </c>
      <c r="E245">
        <v>2024</v>
      </c>
      <c r="F245" t="s">
        <v>25</v>
      </c>
      <c r="G245" t="s">
        <v>29</v>
      </c>
      <c r="H245" t="s">
        <v>44</v>
      </c>
      <c r="I245" t="s">
        <v>230</v>
      </c>
      <c r="J245" t="s">
        <v>71</v>
      </c>
      <c r="K245">
        <v>2.1020216873406286E-2</v>
      </c>
      <c r="L245" t="s">
        <v>146</v>
      </c>
    </row>
    <row r="246" spans="1:12" x14ac:dyDescent="0.25">
      <c r="A246">
        <v>3</v>
      </c>
      <c r="B246">
        <v>34</v>
      </c>
      <c r="C246">
        <v>1</v>
      </c>
      <c r="D246">
        <v>1</v>
      </c>
      <c r="E246">
        <v>2024</v>
      </c>
      <c r="F246" t="s">
        <v>25</v>
      </c>
      <c r="G246" t="s">
        <v>29</v>
      </c>
      <c r="H246" t="s">
        <v>44</v>
      </c>
      <c r="I246" t="s">
        <v>230</v>
      </c>
      <c r="J246" t="s">
        <v>71</v>
      </c>
      <c r="K246">
        <v>2.1020216873406286E-2</v>
      </c>
      <c r="L246" t="s">
        <v>145</v>
      </c>
    </row>
    <row r="247" spans="1:12" x14ac:dyDescent="0.25">
      <c r="A247">
        <v>3</v>
      </c>
      <c r="B247">
        <v>34</v>
      </c>
      <c r="C247">
        <v>1</v>
      </c>
      <c r="D247">
        <v>2</v>
      </c>
      <c r="E247">
        <v>2024</v>
      </c>
      <c r="F247" t="s">
        <v>25</v>
      </c>
      <c r="G247" t="s">
        <v>29</v>
      </c>
      <c r="H247" t="s">
        <v>44</v>
      </c>
      <c r="I247" t="s">
        <v>230</v>
      </c>
      <c r="J247" t="s">
        <v>71</v>
      </c>
      <c r="K247">
        <v>6.3060650620218858E-2</v>
      </c>
      <c r="L247" t="s">
        <v>134</v>
      </c>
    </row>
    <row r="248" spans="1:12" x14ac:dyDescent="0.25">
      <c r="A248">
        <v>3</v>
      </c>
      <c r="B248">
        <v>34</v>
      </c>
      <c r="C248">
        <v>1</v>
      </c>
      <c r="D248">
        <v>0</v>
      </c>
      <c r="E248">
        <v>2024</v>
      </c>
      <c r="F248" t="s">
        <v>25</v>
      </c>
      <c r="G248" t="s">
        <v>29</v>
      </c>
      <c r="H248" t="s">
        <v>44</v>
      </c>
      <c r="I248" t="s">
        <v>14</v>
      </c>
      <c r="J248" t="s">
        <v>72</v>
      </c>
      <c r="K248">
        <v>2.5510011296430266E-3</v>
      </c>
      <c r="L248" t="s">
        <v>146</v>
      </c>
    </row>
    <row r="249" spans="1:12" x14ac:dyDescent="0.25">
      <c r="A249">
        <v>3</v>
      </c>
      <c r="B249">
        <v>34</v>
      </c>
      <c r="C249">
        <v>1</v>
      </c>
      <c r="D249">
        <v>1</v>
      </c>
      <c r="E249">
        <v>2024</v>
      </c>
      <c r="F249" t="s">
        <v>25</v>
      </c>
      <c r="G249" t="s">
        <v>29</v>
      </c>
      <c r="H249" t="s">
        <v>44</v>
      </c>
      <c r="I249" t="s">
        <v>14</v>
      </c>
      <c r="J249" t="s">
        <v>72</v>
      </c>
      <c r="K249">
        <v>2.5510011296430266E-3</v>
      </c>
      <c r="L249" t="s">
        <v>145</v>
      </c>
    </row>
    <row r="250" spans="1:12" x14ac:dyDescent="0.25">
      <c r="A250">
        <v>3</v>
      </c>
      <c r="B250">
        <v>34</v>
      </c>
      <c r="C250">
        <v>1</v>
      </c>
      <c r="D250">
        <v>2</v>
      </c>
      <c r="E250">
        <v>2024</v>
      </c>
      <c r="F250" t="s">
        <v>25</v>
      </c>
      <c r="G250" t="s">
        <v>29</v>
      </c>
      <c r="H250" t="s">
        <v>44</v>
      </c>
      <c r="I250" t="s">
        <v>14</v>
      </c>
      <c r="J250" t="s">
        <v>72</v>
      </c>
      <c r="K250">
        <v>7.6530033889290802E-3</v>
      </c>
      <c r="L250" t="s">
        <v>134</v>
      </c>
    </row>
    <row r="251" spans="1:12" x14ac:dyDescent="0.25">
      <c r="A251">
        <v>3</v>
      </c>
      <c r="B251">
        <v>34</v>
      </c>
      <c r="C251">
        <v>1</v>
      </c>
      <c r="D251">
        <v>0</v>
      </c>
      <c r="E251">
        <v>2024</v>
      </c>
      <c r="F251" t="s">
        <v>25</v>
      </c>
      <c r="G251" t="s">
        <v>29</v>
      </c>
      <c r="H251" t="s">
        <v>44</v>
      </c>
      <c r="I251" t="s">
        <v>14</v>
      </c>
      <c r="J251" t="s">
        <v>73</v>
      </c>
      <c r="K251">
        <v>0.16624159173391442</v>
      </c>
      <c r="L251" t="s">
        <v>146</v>
      </c>
    </row>
    <row r="252" spans="1:12" x14ac:dyDescent="0.25">
      <c r="A252">
        <v>3</v>
      </c>
      <c r="B252">
        <v>34</v>
      </c>
      <c r="C252">
        <v>1</v>
      </c>
      <c r="D252">
        <v>1</v>
      </c>
      <c r="E252">
        <v>2024</v>
      </c>
      <c r="F252" t="s">
        <v>25</v>
      </c>
      <c r="G252" t="s">
        <v>29</v>
      </c>
      <c r="H252" t="s">
        <v>44</v>
      </c>
      <c r="I252" t="s">
        <v>14</v>
      </c>
      <c r="J252" t="s">
        <v>73</v>
      </c>
      <c r="K252">
        <v>0.16624159173391442</v>
      </c>
      <c r="L252" t="s">
        <v>145</v>
      </c>
    </row>
    <row r="253" spans="1:12" x14ac:dyDescent="0.25">
      <c r="A253">
        <v>3</v>
      </c>
      <c r="B253">
        <v>34</v>
      </c>
      <c r="C253">
        <v>1</v>
      </c>
      <c r="D253">
        <v>2</v>
      </c>
      <c r="E253">
        <v>2024</v>
      </c>
      <c r="F253" t="s">
        <v>25</v>
      </c>
      <c r="G253" t="s">
        <v>29</v>
      </c>
      <c r="H253" t="s">
        <v>44</v>
      </c>
      <c r="I253" t="s">
        <v>14</v>
      </c>
      <c r="J253" t="s">
        <v>73</v>
      </c>
      <c r="K253">
        <v>0.49872477520174324</v>
      </c>
      <c r="L253" t="s">
        <v>134</v>
      </c>
    </row>
    <row r="254" spans="1:12" x14ac:dyDescent="0.25">
      <c r="A254">
        <v>3</v>
      </c>
      <c r="B254">
        <v>34</v>
      </c>
      <c r="C254">
        <v>1</v>
      </c>
      <c r="D254">
        <v>0</v>
      </c>
      <c r="E254">
        <v>2024</v>
      </c>
      <c r="F254" t="s">
        <v>25</v>
      </c>
      <c r="G254" t="s">
        <v>29</v>
      </c>
      <c r="H254" t="s">
        <v>44</v>
      </c>
      <c r="I254" t="s">
        <v>14</v>
      </c>
      <c r="J254" t="s">
        <v>74</v>
      </c>
      <c r="K254">
        <v>0.14515407254208462</v>
      </c>
      <c r="L254" t="s">
        <v>146</v>
      </c>
    </row>
    <row r="255" spans="1:12" x14ac:dyDescent="0.25">
      <c r="A255">
        <v>3</v>
      </c>
      <c r="B255">
        <v>34</v>
      </c>
      <c r="C255">
        <v>1</v>
      </c>
      <c r="D255">
        <v>1</v>
      </c>
      <c r="E255">
        <v>2024</v>
      </c>
      <c r="F255" t="s">
        <v>25</v>
      </c>
      <c r="G255" t="s">
        <v>29</v>
      </c>
      <c r="H255" t="s">
        <v>44</v>
      </c>
      <c r="I255" t="s">
        <v>14</v>
      </c>
      <c r="J255" t="s">
        <v>74</v>
      </c>
      <c r="K255">
        <v>0.14515407254208462</v>
      </c>
      <c r="L255" t="s">
        <v>145</v>
      </c>
    </row>
    <row r="256" spans="1:12" x14ac:dyDescent="0.25">
      <c r="A256">
        <v>3</v>
      </c>
      <c r="B256">
        <v>34</v>
      </c>
      <c r="C256">
        <v>1</v>
      </c>
      <c r="D256">
        <v>2</v>
      </c>
      <c r="E256">
        <v>2024</v>
      </c>
      <c r="F256" t="s">
        <v>25</v>
      </c>
      <c r="G256" t="s">
        <v>29</v>
      </c>
      <c r="H256" t="s">
        <v>44</v>
      </c>
      <c r="I256" t="s">
        <v>14</v>
      </c>
      <c r="J256" t="s">
        <v>74</v>
      </c>
      <c r="K256">
        <v>0.43546221762625387</v>
      </c>
      <c r="L256" t="s">
        <v>134</v>
      </c>
    </row>
    <row r="257" spans="1:12" x14ac:dyDescent="0.25">
      <c r="A257">
        <v>3</v>
      </c>
      <c r="B257">
        <v>34</v>
      </c>
      <c r="C257">
        <v>1</v>
      </c>
      <c r="D257">
        <v>0</v>
      </c>
      <c r="E257">
        <v>2024</v>
      </c>
      <c r="F257" t="s">
        <v>25</v>
      </c>
      <c r="G257" t="s">
        <v>29</v>
      </c>
      <c r="H257" t="s">
        <v>44</v>
      </c>
      <c r="I257" t="s">
        <v>231</v>
      </c>
      <c r="J257" t="s">
        <v>75</v>
      </c>
      <c r="K257">
        <v>8.0594120876503403E-2</v>
      </c>
      <c r="L257" t="s">
        <v>146</v>
      </c>
    </row>
    <row r="258" spans="1:12" x14ac:dyDescent="0.25">
      <c r="A258">
        <v>3</v>
      </c>
      <c r="B258">
        <v>34</v>
      </c>
      <c r="C258">
        <v>1</v>
      </c>
      <c r="D258">
        <v>1</v>
      </c>
      <c r="E258">
        <v>2024</v>
      </c>
      <c r="F258" t="s">
        <v>25</v>
      </c>
      <c r="G258" t="s">
        <v>29</v>
      </c>
      <c r="H258" t="s">
        <v>44</v>
      </c>
      <c r="I258" t="s">
        <v>231</v>
      </c>
      <c r="J258" t="s">
        <v>75</v>
      </c>
      <c r="K258">
        <v>8.0594120876503403E-2</v>
      </c>
      <c r="L258" t="s">
        <v>145</v>
      </c>
    </row>
    <row r="259" spans="1:12" x14ac:dyDescent="0.25">
      <c r="A259">
        <v>3</v>
      </c>
      <c r="B259">
        <v>34</v>
      </c>
      <c r="C259">
        <v>1</v>
      </c>
      <c r="D259">
        <v>2</v>
      </c>
      <c r="E259">
        <v>2024</v>
      </c>
      <c r="F259" t="s">
        <v>25</v>
      </c>
      <c r="G259" t="s">
        <v>29</v>
      </c>
      <c r="H259" t="s">
        <v>44</v>
      </c>
      <c r="I259" t="s">
        <v>231</v>
      </c>
      <c r="J259" t="s">
        <v>75</v>
      </c>
      <c r="K259">
        <v>0.24178236262951019</v>
      </c>
      <c r="L259" t="s">
        <v>134</v>
      </c>
    </row>
    <row r="260" spans="1:12" x14ac:dyDescent="0.25">
      <c r="A260">
        <v>3</v>
      </c>
      <c r="B260">
        <v>34</v>
      </c>
      <c r="C260">
        <v>1</v>
      </c>
      <c r="D260">
        <v>0</v>
      </c>
      <c r="E260">
        <v>2024</v>
      </c>
      <c r="F260" t="s">
        <v>25</v>
      </c>
      <c r="G260" t="s">
        <v>29</v>
      </c>
      <c r="H260" t="s">
        <v>45</v>
      </c>
      <c r="I260" t="s">
        <v>11</v>
      </c>
      <c r="J260" t="s">
        <v>110</v>
      </c>
      <c r="K260">
        <v>1.6217426126147658E-3</v>
      </c>
      <c r="L260" t="s">
        <v>146</v>
      </c>
    </row>
    <row r="261" spans="1:12" x14ac:dyDescent="0.25">
      <c r="A261">
        <v>3</v>
      </c>
      <c r="B261">
        <v>34</v>
      </c>
      <c r="C261">
        <v>1</v>
      </c>
      <c r="D261">
        <v>1</v>
      </c>
      <c r="E261">
        <v>2024</v>
      </c>
      <c r="F261" t="s">
        <v>25</v>
      </c>
      <c r="G261" t="s">
        <v>29</v>
      </c>
      <c r="H261" t="s">
        <v>45</v>
      </c>
      <c r="I261" t="s">
        <v>11</v>
      </c>
      <c r="J261" t="s">
        <v>110</v>
      </c>
      <c r="K261">
        <v>1.6217426126147658E-3</v>
      </c>
      <c r="L261" t="s">
        <v>145</v>
      </c>
    </row>
    <row r="262" spans="1:12" x14ac:dyDescent="0.25">
      <c r="A262">
        <v>3</v>
      </c>
      <c r="B262">
        <v>34</v>
      </c>
      <c r="C262">
        <v>1</v>
      </c>
      <c r="D262">
        <v>2</v>
      </c>
      <c r="E262">
        <v>2024</v>
      </c>
      <c r="F262" t="s">
        <v>25</v>
      </c>
      <c r="G262" t="s">
        <v>29</v>
      </c>
      <c r="H262" t="s">
        <v>45</v>
      </c>
      <c r="I262" t="s">
        <v>11</v>
      </c>
      <c r="J262" t="s">
        <v>110</v>
      </c>
      <c r="K262">
        <v>1.6217426126147658E-3</v>
      </c>
      <c r="L262" t="s">
        <v>134</v>
      </c>
    </row>
    <row r="263" spans="1:12" x14ac:dyDescent="0.25">
      <c r="A263">
        <v>3</v>
      </c>
      <c r="B263">
        <v>34</v>
      </c>
      <c r="C263">
        <v>1</v>
      </c>
      <c r="D263">
        <v>0</v>
      </c>
      <c r="E263">
        <v>2024</v>
      </c>
      <c r="F263" t="s">
        <v>25</v>
      </c>
      <c r="G263" t="s">
        <v>29</v>
      </c>
      <c r="H263" t="s">
        <v>45</v>
      </c>
      <c r="I263" t="s">
        <v>11</v>
      </c>
      <c r="J263" t="s">
        <v>76</v>
      </c>
      <c r="K263">
        <v>6.2185720480713198E-3</v>
      </c>
      <c r="L263" t="s">
        <v>146</v>
      </c>
    </row>
    <row r="264" spans="1:12" x14ac:dyDescent="0.25">
      <c r="A264">
        <v>3</v>
      </c>
      <c r="B264">
        <v>34</v>
      </c>
      <c r="C264">
        <v>1</v>
      </c>
      <c r="D264">
        <v>1</v>
      </c>
      <c r="E264">
        <v>2024</v>
      </c>
      <c r="F264" t="s">
        <v>25</v>
      </c>
      <c r="G264" t="s">
        <v>29</v>
      </c>
      <c r="H264" t="s">
        <v>45</v>
      </c>
      <c r="I264" t="s">
        <v>11</v>
      </c>
      <c r="J264" t="s">
        <v>76</v>
      </c>
      <c r="K264">
        <v>6.2185720480713198E-3</v>
      </c>
      <c r="L264" t="s">
        <v>145</v>
      </c>
    </row>
    <row r="265" spans="1:12" x14ac:dyDescent="0.25">
      <c r="A265">
        <v>3</v>
      </c>
      <c r="B265">
        <v>34</v>
      </c>
      <c r="C265">
        <v>1</v>
      </c>
      <c r="D265">
        <v>2</v>
      </c>
      <c r="E265">
        <v>2024</v>
      </c>
      <c r="F265" t="s">
        <v>25</v>
      </c>
      <c r="G265" t="s">
        <v>29</v>
      </c>
      <c r="H265" t="s">
        <v>45</v>
      </c>
      <c r="I265" t="s">
        <v>11</v>
      </c>
      <c r="J265" t="s">
        <v>76</v>
      </c>
      <c r="K265">
        <v>6.2185720480713198E-3</v>
      </c>
      <c r="L265" t="s">
        <v>134</v>
      </c>
    </row>
    <row r="266" spans="1:12" x14ac:dyDescent="0.25">
      <c r="A266">
        <v>3</v>
      </c>
      <c r="B266">
        <v>34</v>
      </c>
      <c r="C266">
        <v>1</v>
      </c>
      <c r="D266">
        <v>0</v>
      </c>
      <c r="E266">
        <v>2024</v>
      </c>
      <c r="F266" t="s">
        <v>25</v>
      </c>
      <c r="G266" t="s">
        <v>29</v>
      </c>
      <c r="H266" t="s">
        <v>45</v>
      </c>
      <c r="I266" t="s">
        <v>11</v>
      </c>
      <c r="J266" t="s">
        <v>78</v>
      </c>
      <c r="K266">
        <v>2.2461135184714506E-4</v>
      </c>
      <c r="L266" t="s">
        <v>146</v>
      </c>
    </row>
    <row r="267" spans="1:12" x14ac:dyDescent="0.25">
      <c r="A267">
        <v>3</v>
      </c>
      <c r="B267">
        <v>34</v>
      </c>
      <c r="C267">
        <v>1</v>
      </c>
      <c r="D267">
        <v>1</v>
      </c>
      <c r="E267">
        <v>2024</v>
      </c>
      <c r="F267" t="s">
        <v>25</v>
      </c>
      <c r="G267" t="s">
        <v>29</v>
      </c>
      <c r="H267" t="s">
        <v>45</v>
      </c>
      <c r="I267" t="s">
        <v>11</v>
      </c>
      <c r="J267" t="s">
        <v>78</v>
      </c>
      <c r="K267">
        <v>2.2461135184714506E-4</v>
      </c>
      <c r="L267" t="s">
        <v>145</v>
      </c>
    </row>
    <row r="268" spans="1:12" x14ac:dyDescent="0.25">
      <c r="A268">
        <v>3</v>
      </c>
      <c r="B268">
        <v>34</v>
      </c>
      <c r="C268">
        <v>1</v>
      </c>
      <c r="D268">
        <v>2</v>
      </c>
      <c r="E268">
        <v>2024</v>
      </c>
      <c r="F268" t="s">
        <v>25</v>
      </c>
      <c r="G268" t="s">
        <v>29</v>
      </c>
      <c r="H268" t="s">
        <v>45</v>
      </c>
      <c r="I268" t="s">
        <v>11</v>
      </c>
      <c r="J268" t="s">
        <v>78</v>
      </c>
      <c r="K268">
        <v>2.2461135184714506E-4</v>
      </c>
      <c r="L268" t="s">
        <v>134</v>
      </c>
    </row>
    <row r="269" spans="1:12" x14ac:dyDescent="0.25">
      <c r="A269">
        <v>3</v>
      </c>
      <c r="B269">
        <v>34</v>
      </c>
      <c r="C269">
        <v>1</v>
      </c>
      <c r="D269">
        <v>0</v>
      </c>
      <c r="E269">
        <v>2024</v>
      </c>
      <c r="F269" t="s">
        <v>25</v>
      </c>
      <c r="G269" t="s">
        <v>29</v>
      </c>
      <c r="H269" t="s">
        <v>45</v>
      </c>
      <c r="I269" t="s">
        <v>11</v>
      </c>
      <c r="J269" t="s">
        <v>80</v>
      </c>
      <c r="K269">
        <v>2.9540852560084267E-2</v>
      </c>
      <c r="L269" t="s">
        <v>146</v>
      </c>
    </row>
    <row r="270" spans="1:12" x14ac:dyDescent="0.25">
      <c r="A270">
        <v>3</v>
      </c>
      <c r="B270">
        <v>34</v>
      </c>
      <c r="C270">
        <v>1</v>
      </c>
      <c r="D270">
        <v>1</v>
      </c>
      <c r="E270">
        <v>2024</v>
      </c>
      <c r="F270" t="s">
        <v>25</v>
      </c>
      <c r="G270" t="s">
        <v>29</v>
      </c>
      <c r="H270" t="s">
        <v>45</v>
      </c>
      <c r="I270" t="s">
        <v>11</v>
      </c>
      <c r="J270" t="s">
        <v>80</v>
      </c>
      <c r="K270">
        <v>2.9540852560084267E-2</v>
      </c>
      <c r="L270" t="s">
        <v>145</v>
      </c>
    </row>
    <row r="271" spans="1:12" x14ac:dyDescent="0.25">
      <c r="A271">
        <v>3</v>
      </c>
      <c r="B271">
        <v>34</v>
      </c>
      <c r="C271">
        <v>1</v>
      </c>
      <c r="D271">
        <v>2</v>
      </c>
      <c r="E271">
        <v>2024</v>
      </c>
      <c r="F271" t="s">
        <v>25</v>
      </c>
      <c r="G271" t="s">
        <v>29</v>
      </c>
      <c r="H271" t="s">
        <v>45</v>
      </c>
      <c r="I271" t="s">
        <v>11</v>
      </c>
      <c r="J271" t="s">
        <v>80</v>
      </c>
      <c r="K271">
        <v>2.9540852560084267E-2</v>
      </c>
      <c r="L271" t="s">
        <v>134</v>
      </c>
    </row>
    <row r="272" spans="1:12" x14ac:dyDescent="0.25">
      <c r="A272">
        <v>3</v>
      </c>
      <c r="B272">
        <v>34</v>
      </c>
      <c r="C272">
        <v>1</v>
      </c>
      <c r="D272">
        <v>0</v>
      </c>
      <c r="E272">
        <v>2024</v>
      </c>
      <c r="F272" t="s">
        <v>25</v>
      </c>
      <c r="G272" t="s">
        <v>29</v>
      </c>
      <c r="H272" t="s">
        <v>45</v>
      </c>
      <c r="I272" t="s">
        <v>11</v>
      </c>
      <c r="J272" t="s">
        <v>81</v>
      </c>
      <c r="K272">
        <v>1.0452131138302167E-3</v>
      </c>
      <c r="L272" t="s">
        <v>146</v>
      </c>
    </row>
    <row r="273" spans="1:12" x14ac:dyDescent="0.25">
      <c r="A273">
        <v>3</v>
      </c>
      <c r="B273">
        <v>34</v>
      </c>
      <c r="C273">
        <v>1</v>
      </c>
      <c r="D273">
        <v>1</v>
      </c>
      <c r="E273">
        <v>2024</v>
      </c>
      <c r="F273" t="s">
        <v>25</v>
      </c>
      <c r="G273" t="s">
        <v>29</v>
      </c>
      <c r="H273" t="s">
        <v>45</v>
      </c>
      <c r="I273" t="s">
        <v>11</v>
      </c>
      <c r="J273" t="s">
        <v>81</v>
      </c>
      <c r="K273">
        <v>1.0452131138302167E-3</v>
      </c>
      <c r="L273" t="s">
        <v>145</v>
      </c>
    </row>
    <row r="274" spans="1:12" x14ac:dyDescent="0.25">
      <c r="A274">
        <v>3</v>
      </c>
      <c r="B274">
        <v>34</v>
      </c>
      <c r="C274">
        <v>1</v>
      </c>
      <c r="D274">
        <v>2</v>
      </c>
      <c r="E274">
        <v>2024</v>
      </c>
      <c r="F274" t="s">
        <v>25</v>
      </c>
      <c r="G274" t="s">
        <v>29</v>
      </c>
      <c r="H274" t="s">
        <v>45</v>
      </c>
      <c r="I274" t="s">
        <v>11</v>
      </c>
      <c r="J274" t="s">
        <v>81</v>
      </c>
      <c r="K274">
        <v>1.0452131138302167E-3</v>
      </c>
      <c r="L274" t="s">
        <v>134</v>
      </c>
    </row>
    <row r="275" spans="1:12" x14ac:dyDescent="0.25">
      <c r="A275">
        <v>3</v>
      </c>
      <c r="B275">
        <v>34</v>
      </c>
      <c r="C275">
        <v>1</v>
      </c>
      <c r="D275">
        <v>0</v>
      </c>
      <c r="E275">
        <v>2024</v>
      </c>
      <c r="F275" t="s">
        <v>25</v>
      </c>
      <c r="G275" t="s">
        <v>29</v>
      </c>
      <c r="H275" t="s">
        <v>45</v>
      </c>
      <c r="I275" t="s">
        <v>232</v>
      </c>
      <c r="J275" t="s">
        <v>82</v>
      </c>
      <c r="K275">
        <v>2.0677218310838263E-4</v>
      </c>
      <c r="L275" t="s">
        <v>146</v>
      </c>
    </row>
    <row r="276" spans="1:12" x14ac:dyDescent="0.25">
      <c r="A276">
        <v>3</v>
      </c>
      <c r="B276">
        <v>34</v>
      </c>
      <c r="C276">
        <v>1</v>
      </c>
      <c r="D276">
        <v>1</v>
      </c>
      <c r="E276">
        <v>2024</v>
      </c>
      <c r="F276" t="s">
        <v>25</v>
      </c>
      <c r="G276" t="s">
        <v>29</v>
      </c>
      <c r="H276" t="s">
        <v>45</v>
      </c>
      <c r="I276" t="s">
        <v>232</v>
      </c>
      <c r="J276" t="s">
        <v>82</v>
      </c>
      <c r="K276">
        <v>2.0677218310838263E-4</v>
      </c>
      <c r="L276" t="s">
        <v>145</v>
      </c>
    </row>
    <row r="277" spans="1:12" x14ac:dyDescent="0.25">
      <c r="A277">
        <v>3</v>
      </c>
      <c r="B277">
        <v>34</v>
      </c>
      <c r="C277">
        <v>1</v>
      </c>
      <c r="D277">
        <v>2</v>
      </c>
      <c r="E277">
        <v>2024</v>
      </c>
      <c r="F277" t="s">
        <v>25</v>
      </c>
      <c r="G277" t="s">
        <v>29</v>
      </c>
      <c r="H277" t="s">
        <v>45</v>
      </c>
      <c r="I277" t="s">
        <v>232</v>
      </c>
      <c r="J277" t="s">
        <v>82</v>
      </c>
      <c r="K277">
        <v>2.0677218310838263E-4</v>
      </c>
      <c r="L277" t="s">
        <v>134</v>
      </c>
    </row>
    <row r="278" spans="1:12" x14ac:dyDescent="0.25">
      <c r="A278">
        <v>3</v>
      </c>
      <c r="B278">
        <v>34</v>
      </c>
      <c r="C278">
        <v>1</v>
      </c>
      <c r="D278">
        <v>0</v>
      </c>
      <c r="E278">
        <v>2024</v>
      </c>
      <c r="F278" t="s">
        <v>25</v>
      </c>
      <c r="G278" t="s">
        <v>29</v>
      </c>
      <c r="H278" t="s">
        <v>45</v>
      </c>
      <c r="I278" t="s">
        <v>13</v>
      </c>
      <c r="J278" t="s">
        <v>85</v>
      </c>
      <c r="K278">
        <v>0.1336988935978802</v>
      </c>
      <c r="L278" t="s">
        <v>146</v>
      </c>
    </row>
    <row r="279" spans="1:12" x14ac:dyDescent="0.25">
      <c r="A279">
        <v>3</v>
      </c>
      <c r="B279">
        <v>34</v>
      </c>
      <c r="C279">
        <v>1</v>
      </c>
      <c r="D279">
        <v>1</v>
      </c>
      <c r="E279">
        <v>2024</v>
      </c>
      <c r="F279" t="s">
        <v>25</v>
      </c>
      <c r="G279" t="s">
        <v>29</v>
      </c>
      <c r="H279" t="s">
        <v>45</v>
      </c>
      <c r="I279" t="s">
        <v>13</v>
      </c>
      <c r="J279" t="s">
        <v>85</v>
      </c>
      <c r="K279">
        <v>0.1336988935978802</v>
      </c>
      <c r="L279" t="s">
        <v>145</v>
      </c>
    </row>
    <row r="280" spans="1:12" x14ac:dyDescent="0.25">
      <c r="A280">
        <v>3</v>
      </c>
      <c r="B280">
        <v>34</v>
      </c>
      <c r="C280">
        <v>1</v>
      </c>
      <c r="D280">
        <v>2</v>
      </c>
      <c r="E280">
        <v>2024</v>
      </c>
      <c r="F280" t="s">
        <v>25</v>
      </c>
      <c r="G280" t="s">
        <v>29</v>
      </c>
      <c r="H280" t="s">
        <v>45</v>
      </c>
      <c r="I280" t="s">
        <v>13</v>
      </c>
      <c r="J280" t="s">
        <v>85</v>
      </c>
      <c r="K280">
        <v>0.1336988935978802</v>
      </c>
      <c r="L280" t="s">
        <v>134</v>
      </c>
    </row>
    <row r="281" spans="1:12" x14ac:dyDescent="0.25">
      <c r="A281">
        <v>3</v>
      </c>
      <c r="B281">
        <v>34</v>
      </c>
      <c r="C281">
        <v>1</v>
      </c>
      <c r="D281">
        <v>0</v>
      </c>
      <c r="E281">
        <v>2024</v>
      </c>
      <c r="F281" t="s">
        <v>25</v>
      </c>
      <c r="G281" t="s">
        <v>29</v>
      </c>
      <c r="H281" t="s">
        <v>45</v>
      </c>
      <c r="I281" t="s">
        <v>13</v>
      </c>
      <c r="J281" t="s">
        <v>86</v>
      </c>
      <c r="K281">
        <v>7.2167546261357073E-5</v>
      </c>
      <c r="L281" t="s">
        <v>146</v>
      </c>
    </row>
    <row r="282" spans="1:12" x14ac:dyDescent="0.25">
      <c r="A282">
        <v>3</v>
      </c>
      <c r="B282">
        <v>34</v>
      </c>
      <c r="C282">
        <v>1</v>
      </c>
      <c r="D282">
        <v>1</v>
      </c>
      <c r="E282">
        <v>2024</v>
      </c>
      <c r="F282" t="s">
        <v>25</v>
      </c>
      <c r="G282" t="s">
        <v>29</v>
      </c>
      <c r="H282" t="s">
        <v>45</v>
      </c>
      <c r="I282" t="s">
        <v>13</v>
      </c>
      <c r="J282" t="s">
        <v>86</v>
      </c>
      <c r="K282">
        <v>7.2167546261357073E-5</v>
      </c>
      <c r="L282" t="s">
        <v>145</v>
      </c>
    </row>
    <row r="283" spans="1:12" x14ac:dyDescent="0.25">
      <c r="A283">
        <v>3</v>
      </c>
      <c r="B283">
        <v>34</v>
      </c>
      <c r="C283">
        <v>1</v>
      </c>
      <c r="D283">
        <v>2</v>
      </c>
      <c r="E283">
        <v>2024</v>
      </c>
      <c r="F283" t="s">
        <v>25</v>
      </c>
      <c r="G283" t="s">
        <v>29</v>
      </c>
      <c r="H283" t="s">
        <v>45</v>
      </c>
      <c r="I283" t="s">
        <v>13</v>
      </c>
      <c r="J283" t="s">
        <v>86</v>
      </c>
      <c r="K283">
        <v>7.2167546261357073E-5</v>
      </c>
      <c r="L283" t="s">
        <v>134</v>
      </c>
    </row>
    <row r="284" spans="1:12" x14ac:dyDescent="0.25">
      <c r="A284">
        <v>3</v>
      </c>
      <c r="B284">
        <v>34</v>
      </c>
      <c r="C284">
        <v>1</v>
      </c>
      <c r="D284">
        <v>0</v>
      </c>
      <c r="E284">
        <v>2024</v>
      </c>
      <c r="F284" t="s">
        <v>25</v>
      </c>
      <c r="G284" t="s">
        <v>29</v>
      </c>
      <c r="H284" t="s">
        <v>45</v>
      </c>
      <c r="I284" t="s">
        <v>15</v>
      </c>
      <c r="J284" t="s">
        <v>87</v>
      </c>
      <c r="K284">
        <v>0.20445065855842459</v>
      </c>
      <c r="L284" t="s">
        <v>146</v>
      </c>
    </row>
    <row r="285" spans="1:12" x14ac:dyDescent="0.25">
      <c r="A285">
        <v>3</v>
      </c>
      <c r="B285">
        <v>34</v>
      </c>
      <c r="C285">
        <v>1</v>
      </c>
      <c r="D285">
        <v>1</v>
      </c>
      <c r="E285">
        <v>2024</v>
      </c>
      <c r="F285" t="s">
        <v>25</v>
      </c>
      <c r="G285" t="s">
        <v>29</v>
      </c>
      <c r="H285" t="s">
        <v>45</v>
      </c>
      <c r="I285" t="s">
        <v>15</v>
      </c>
      <c r="J285" t="s">
        <v>87</v>
      </c>
      <c r="K285">
        <v>0.20445065855842459</v>
      </c>
      <c r="L285" t="s">
        <v>145</v>
      </c>
    </row>
    <row r="286" spans="1:12" x14ac:dyDescent="0.25">
      <c r="A286">
        <v>3</v>
      </c>
      <c r="B286">
        <v>34</v>
      </c>
      <c r="C286">
        <v>1</v>
      </c>
      <c r="D286">
        <v>2</v>
      </c>
      <c r="E286">
        <v>2024</v>
      </c>
      <c r="F286" t="s">
        <v>25</v>
      </c>
      <c r="G286" t="s">
        <v>29</v>
      </c>
      <c r="H286" t="s">
        <v>45</v>
      </c>
      <c r="I286" t="s">
        <v>15</v>
      </c>
      <c r="J286" t="s">
        <v>87</v>
      </c>
      <c r="K286">
        <v>0.20445065855842459</v>
      </c>
      <c r="L286" t="s">
        <v>134</v>
      </c>
    </row>
    <row r="287" spans="1:12" x14ac:dyDescent="0.25">
      <c r="A287">
        <v>3</v>
      </c>
      <c r="B287">
        <v>34</v>
      </c>
      <c r="C287">
        <v>1</v>
      </c>
      <c r="D287">
        <v>0</v>
      </c>
      <c r="E287">
        <v>2024</v>
      </c>
      <c r="F287" t="s">
        <v>25</v>
      </c>
      <c r="G287" t="s">
        <v>29</v>
      </c>
      <c r="H287" t="s">
        <v>45</v>
      </c>
      <c r="I287" t="s">
        <v>16</v>
      </c>
      <c r="J287" t="s">
        <v>88</v>
      </c>
      <c r="K287">
        <v>5.2301199256826194E-4</v>
      </c>
      <c r="L287" t="s">
        <v>146</v>
      </c>
    </row>
    <row r="288" spans="1:12" x14ac:dyDescent="0.25">
      <c r="A288">
        <v>3</v>
      </c>
      <c r="B288">
        <v>34</v>
      </c>
      <c r="C288">
        <v>1</v>
      </c>
      <c r="D288">
        <v>1</v>
      </c>
      <c r="E288">
        <v>2024</v>
      </c>
      <c r="F288" t="s">
        <v>25</v>
      </c>
      <c r="G288" t="s">
        <v>29</v>
      </c>
      <c r="H288" t="s">
        <v>45</v>
      </c>
      <c r="I288" t="s">
        <v>16</v>
      </c>
      <c r="J288" t="s">
        <v>88</v>
      </c>
      <c r="K288">
        <v>5.2301199256826194E-4</v>
      </c>
      <c r="L288" t="s">
        <v>145</v>
      </c>
    </row>
    <row r="289" spans="1:12" x14ac:dyDescent="0.25">
      <c r="A289">
        <v>3</v>
      </c>
      <c r="B289">
        <v>34</v>
      </c>
      <c r="C289">
        <v>1</v>
      </c>
      <c r="D289">
        <v>2</v>
      </c>
      <c r="E289">
        <v>2024</v>
      </c>
      <c r="F289" t="s">
        <v>25</v>
      </c>
      <c r="G289" t="s">
        <v>29</v>
      </c>
      <c r="H289" t="s">
        <v>45</v>
      </c>
      <c r="I289" t="s">
        <v>16</v>
      </c>
      <c r="J289" t="s">
        <v>88</v>
      </c>
      <c r="K289">
        <v>5.2301199256826194E-4</v>
      </c>
      <c r="L289" t="s">
        <v>134</v>
      </c>
    </row>
    <row r="290" spans="1:12" x14ac:dyDescent="0.25">
      <c r="A290">
        <v>3</v>
      </c>
      <c r="B290">
        <v>34</v>
      </c>
      <c r="C290">
        <v>1</v>
      </c>
      <c r="D290">
        <v>0</v>
      </c>
      <c r="E290">
        <v>2024</v>
      </c>
      <c r="F290" t="s">
        <v>25</v>
      </c>
      <c r="G290" t="s">
        <v>29</v>
      </c>
      <c r="H290" t="s">
        <v>45</v>
      </c>
      <c r="I290" t="s">
        <v>16</v>
      </c>
      <c r="J290" t="s">
        <v>89</v>
      </c>
      <c r="K290">
        <v>4.4395204020329215E-3</v>
      </c>
      <c r="L290" t="s">
        <v>146</v>
      </c>
    </row>
    <row r="291" spans="1:12" x14ac:dyDescent="0.25">
      <c r="A291">
        <v>3</v>
      </c>
      <c r="B291">
        <v>34</v>
      </c>
      <c r="C291">
        <v>1</v>
      </c>
      <c r="D291">
        <v>1</v>
      </c>
      <c r="E291">
        <v>2024</v>
      </c>
      <c r="F291" t="s">
        <v>25</v>
      </c>
      <c r="G291" t="s">
        <v>29</v>
      </c>
      <c r="H291" t="s">
        <v>45</v>
      </c>
      <c r="I291" t="s">
        <v>16</v>
      </c>
      <c r="J291" t="s">
        <v>89</v>
      </c>
      <c r="K291">
        <v>4.4395204020329215E-3</v>
      </c>
      <c r="L291" t="s">
        <v>145</v>
      </c>
    </row>
    <row r="292" spans="1:12" x14ac:dyDescent="0.25">
      <c r="A292">
        <v>3</v>
      </c>
      <c r="B292">
        <v>34</v>
      </c>
      <c r="C292">
        <v>1</v>
      </c>
      <c r="D292">
        <v>2</v>
      </c>
      <c r="E292">
        <v>2024</v>
      </c>
      <c r="F292" t="s">
        <v>25</v>
      </c>
      <c r="G292" t="s">
        <v>29</v>
      </c>
      <c r="H292" t="s">
        <v>45</v>
      </c>
      <c r="I292" t="s">
        <v>16</v>
      </c>
      <c r="J292" t="s">
        <v>89</v>
      </c>
      <c r="K292">
        <v>4.4395204020329215E-3</v>
      </c>
      <c r="L292" t="s">
        <v>134</v>
      </c>
    </row>
    <row r="293" spans="1:12" x14ac:dyDescent="0.25">
      <c r="A293">
        <v>3</v>
      </c>
      <c r="B293">
        <v>34</v>
      </c>
      <c r="C293">
        <v>1</v>
      </c>
      <c r="D293">
        <v>0</v>
      </c>
      <c r="E293">
        <v>2024</v>
      </c>
      <c r="F293" t="s">
        <v>25</v>
      </c>
      <c r="G293" t="s">
        <v>29</v>
      </c>
      <c r="H293" t="s">
        <v>45</v>
      </c>
      <c r="I293" t="s">
        <v>16</v>
      </c>
      <c r="J293" t="s">
        <v>90</v>
      </c>
      <c r="K293">
        <v>3.2434852252295315E-4</v>
      </c>
      <c r="L293" t="s">
        <v>146</v>
      </c>
    </row>
    <row r="294" spans="1:12" x14ac:dyDescent="0.25">
      <c r="A294">
        <v>3</v>
      </c>
      <c r="B294">
        <v>34</v>
      </c>
      <c r="C294">
        <v>1</v>
      </c>
      <c r="D294">
        <v>1</v>
      </c>
      <c r="E294">
        <v>2024</v>
      </c>
      <c r="F294" t="s">
        <v>25</v>
      </c>
      <c r="G294" t="s">
        <v>29</v>
      </c>
      <c r="H294" t="s">
        <v>45</v>
      </c>
      <c r="I294" t="s">
        <v>16</v>
      </c>
      <c r="J294" t="s">
        <v>90</v>
      </c>
      <c r="K294">
        <v>3.2434852252295315E-4</v>
      </c>
      <c r="L294" t="s">
        <v>145</v>
      </c>
    </row>
    <row r="295" spans="1:12" x14ac:dyDescent="0.25">
      <c r="A295">
        <v>3</v>
      </c>
      <c r="B295">
        <v>34</v>
      </c>
      <c r="C295">
        <v>1</v>
      </c>
      <c r="D295">
        <v>2</v>
      </c>
      <c r="E295">
        <v>2024</v>
      </c>
      <c r="F295" t="s">
        <v>25</v>
      </c>
      <c r="G295" t="s">
        <v>29</v>
      </c>
      <c r="H295" t="s">
        <v>45</v>
      </c>
      <c r="I295" t="s">
        <v>16</v>
      </c>
      <c r="J295" t="s">
        <v>90</v>
      </c>
      <c r="K295">
        <v>3.2434852252295315E-4</v>
      </c>
      <c r="L295" t="s">
        <v>134</v>
      </c>
    </row>
    <row r="296" spans="1:12" x14ac:dyDescent="0.25">
      <c r="A296">
        <v>3</v>
      </c>
      <c r="B296">
        <v>34</v>
      </c>
      <c r="C296">
        <v>1</v>
      </c>
      <c r="D296">
        <v>0</v>
      </c>
      <c r="E296">
        <v>2024</v>
      </c>
      <c r="F296" t="s">
        <v>25</v>
      </c>
      <c r="G296" t="s">
        <v>29</v>
      </c>
      <c r="H296" t="s">
        <v>45</v>
      </c>
      <c r="I296" t="s">
        <v>16</v>
      </c>
      <c r="J296" t="s">
        <v>91</v>
      </c>
      <c r="K296">
        <v>0.77207516865710613</v>
      </c>
      <c r="L296" t="s">
        <v>146</v>
      </c>
    </row>
    <row r="297" spans="1:12" x14ac:dyDescent="0.25">
      <c r="A297">
        <v>3</v>
      </c>
      <c r="B297">
        <v>34</v>
      </c>
      <c r="C297">
        <v>1</v>
      </c>
      <c r="D297">
        <v>1</v>
      </c>
      <c r="E297">
        <v>2024</v>
      </c>
      <c r="F297" t="s">
        <v>25</v>
      </c>
      <c r="G297" t="s">
        <v>29</v>
      </c>
      <c r="H297" t="s">
        <v>45</v>
      </c>
      <c r="I297" t="s">
        <v>16</v>
      </c>
      <c r="J297" t="s">
        <v>91</v>
      </c>
      <c r="K297">
        <v>0.77207516865710613</v>
      </c>
      <c r="L297" t="s">
        <v>145</v>
      </c>
    </row>
    <row r="298" spans="1:12" x14ac:dyDescent="0.25">
      <c r="A298">
        <v>3</v>
      </c>
      <c r="B298">
        <v>34</v>
      </c>
      <c r="C298">
        <v>1</v>
      </c>
      <c r="D298">
        <v>2</v>
      </c>
      <c r="E298">
        <v>2024</v>
      </c>
      <c r="F298" t="s">
        <v>25</v>
      </c>
      <c r="G298" t="s">
        <v>29</v>
      </c>
      <c r="H298" t="s">
        <v>45</v>
      </c>
      <c r="I298" t="s">
        <v>16</v>
      </c>
      <c r="J298" t="s">
        <v>91</v>
      </c>
      <c r="K298">
        <v>0.77207516865710613</v>
      </c>
      <c r="L298" t="s">
        <v>134</v>
      </c>
    </row>
    <row r="299" spans="1:12" x14ac:dyDescent="0.25">
      <c r="A299">
        <v>3</v>
      </c>
      <c r="B299">
        <v>34</v>
      </c>
      <c r="C299">
        <v>1</v>
      </c>
      <c r="D299">
        <v>0</v>
      </c>
      <c r="E299">
        <v>2024</v>
      </c>
      <c r="F299" t="s">
        <v>25</v>
      </c>
      <c r="G299" t="s">
        <v>29</v>
      </c>
      <c r="H299" t="s">
        <v>45</v>
      </c>
      <c r="I299" t="s">
        <v>16</v>
      </c>
      <c r="J299" t="s">
        <v>92</v>
      </c>
      <c r="K299">
        <v>0.21414786851055459</v>
      </c>
      <c r="L299" t="s">
        <v>146</v>
      </c>
    </row>
    <row r="300" spans="1:12" x14ac:dyDescent="0.25">
      <c r="A300">
        <v>3</v>
      </c>
      <c r="B300">
        <v>34</v>
      </c>
      <c r="C300">
        <v>1</v>
      </c>
      <c r="D300">
        <v>1</v>
      </c>
      <c r="E300">
        <v>2024</v>
      </c>
      <c r="F300" t="s">
        <v>25</v>
      </c>
      <c r="G300" t="s">
        <v>29</v>
      </c>
      <c r="H300" t="s">
        <v>45</v>
      </c>
      <c r="I300" t="s">
        <v>16</v>
      </c>
      <c r="J300" t="s">
        <v>92</v>
      </c>
      <c r="K300">
        <v>0.21414786851055459</v>
      </c>
      <c r="L300" t="s">
        <v>145</v>
      </c>
    </row>
    <row r="301" spans="1:12" x14ac:dyDescent="0.25">
      <c r="A301">
        <v>3</v>
      </c>
      <c r="B301">
        <v>34</v>
      </c>
      <c r="C301">
        <v>1</v>
      </c>
      <c r="D301">
        <v>2</v>
      </c>
      <c r="E301">
        <v>2024</v>
      </c>
      <c r="F301" t="s">
        <v>25</v>
      </c>
      <c r="G301" t="s">
        <v>29</v>
      </c>
      <c r="H301" t="s">
        <v>45</v>
      </c>
      <c r="I301" t="s">
        <v>16</v>
      </c>
      <c r="J301" t="s">
        <v>92</v>
      </c>
      <c r="K301">
        <v>0.21414786851055459</v>
      </c>
      <c r="L301" t="s">
        <v>134</v>
      </c>
    </row>
    <row r="302" spans="1:12" x14ac:dyDescent="0.25">
      <c r="A302">
        <v>3</v>
      </c>
      <c r="B302">
        <v>34</v>
      </c>
      <c r="C302">
        <v>1</v>
      </c>
      <c r="D302">
        <v>0</v>
      </c>
      <c r="E302">
        <v>2024</v>
      </c>
      <c r="F302" t="s">
        <v>25</v>
      </c>
      <c r="G302" t="s">
        <v>29</v>
      </c>
      <c r="H302" t="s">
        <v>45</v>
      </c>
      <c r="I302" t="s">
        <v>24</v>
      </c>
      <c r="J302" t="s">
        <v>112</v>
      </c>
      <c r="K302">
        <v>4.6949448635197469E-2</v>
      </c>
      <c r="L302" t="s">
        <v>146</v>
      </c>
    </row>
    <row r="303" spans="1:12" x14ac:dyDescent="0.25">
      <c r="A303">
        <v>3</v>
      </c>
      <c r="B303">
        <v>34</v>
      </c>
      <c r="C303">
        <v>1</v>
      </c>
      <c r="D303">
        <v>1</v>
      </c>
      <c r="E303">
        <v>2024</v>
      </c>
      <c r="F303" t="s">
        <v>25</v>
      </c>
      <c r="G303" t="s">
        <v>29</v>
      </c>
      <c r="H303" t="s">
        <v>45</v>
      </c>
      <c r="I303" t="s">
        <v>24</v>
      </c>
      <c r="J303" t="s">
        <v>112</v>
      </c>
      <c r="K303">
        <v>4.6949448635197469E-2</v>
      </c>
      <c r="L303" t="s">
        <v>145</v>
      </c>
    </row>
    <row r="304" spans="1:12" x14ac:dyDescent="0.25">
      <c r="A304">
        <v>3</v>
      </c>
      <c r="B304">
        <v>34</v>
      </c>
      <c r="C304">
        <v>1</v>
      </c>
      <c r="D304">
        <v>2</v>
      </c>
      <c r="E304">
        <v>2024</v>
      </c>
      <c r="F304" t="s">
        <v>25</v>
      </c>
      <c r="G304" t="s">
        <v>29</v>
      </c>
      <c r="H304" t="s">
        <v>45</v>
      </c>
      <c r="I304" t="s">
        <v>24</v>
      </c>
      <c r="J304" t="s">
        <v>112</v>
      </c>
      <c r="K304">
        <v>4.6949448635197469E-2</v>
      </c>
      <c r="L304" t="s">
        <v>134</v>
      </c>
    </row>
    <row r="305" spans="1:12" x14ac:dyDescent="0.25">
      <c r="A305">
        <v>3</v>
      </c>
      <c r="B305">
        <v>34</v>
      </c>
      <c r="C305">
        <v>1</v>
      </c>
      <c r="D305">
        <v>0</v>
      </c>
      <c r="E305">
        <v>2024</v>
      </c>
      <c r="F305" t="s">
        <v>25</v>
      </c>
      <c r="G305" t="s">
        <v>29</v>
      </c>
      <c r="H305" t="s">
        <v>46</v>
      </c>
      <c r="I305" t="s">
        <v>11</v>
      </c>
      <c r="J305" t="s">
        <v>93</v>
      </c>
      <c r="K305">
        <v>5.9239825024898475E-2</v>
      </c>
      <c r="L305" t="s">
        <v>146</v>
      </c>
    </row>
    <row r="306" spans="1:12" x14ac:dyDescent="0.25">
      <c r="A306">
        <v>3</v>
      </c>
      <c r="B306">
        <v>34</v>
      </c>
      <c r="C306">
        <v>1</v>
      </c>
      <c r="D306">
        <v>1</v>
      </c>
      <c r="E306">
        <v>2024</v>
      </c>
      <c r="F306" t="s">
        <v>25</v>
      </c>
      <c r="G306" t="s">
        <v>29</v>
      </c>
      <c r="H306" t="s">
        <v>46</v>
      </c>
      <c r="I306" t="s">
        <v>11</v>
      </c>
      <c r="J306" t="s">
        <v>93</v>
      </c>
      <c r="K306">
        <v>5.9239825024898475E-2</v>
      </c>
      <c r="L306" t="s">
        <v>145</v>
      </c>
    </row>
    <row r="307" spans="1:12" x14ac:dyDescent="0.25">
      <c r="A307">
        <v>3</v>
      </c>
      <c r="B307">
        <v>34</v>
      </c>
      <c r="C307">
        <v>1</v>
      </c>
      <c r="D307">
        <v>2</v>
      </c>
      <c r="E307">
        <v>2024</v>
      </c>
      <c r="F307" t="s">
        <v>25</v>
      </c>
      <c r="G307" t="s">
        <v>29</v>
      </c>
      <c r="H307" t="s">
        <v>46</v>
      </c>
      <c r="I307" t="s">
        <v>11</v>
      </c>
      <c r="J307" t="s">
        <v>93</v>
      </c>
      <c r="K307">
        <v>5.9239825024898475E-2</v>
      </c>
      <c r="L307" t="s">
        <v>134</v>
      </c>
    </row>
    <row r="308" spans="1:12" x14ac:dyDescent="0.25">
      <c r="A308">
        <v>3</v>
      </c>
      <c r="B308">
        <v>34</v>
      </c>
      <c r="C308">
        <v>1</v>
      </c>
      <c r="D308">
        <v>0</v>
      </c>
      <c r="E308">
        <v>2024</v>
      </c>
      <c r="F308" t="s">
        <v>25</v>
      </c>
      <c r="G308" t="s">
        <v>29</v>
      </c>
      <c r="H308" t="s">
        <v>46</v>
      </c>
      <c r="I308" t="s">
        <v>233</v>
      </c>
      <c r="J308" t="s">
        <v>94</v>
      </c>
      <c r="K308">
        <v>0.63114573562088305</v>
      </c>
      <c r="L308" t="s">
        <v>146</v>
      </c>
    </row>
    <row r="309" spans="1:12" x14ac:dyDescent="0.25">
      <c r="A309">
        <v>3</v>
      </c>
      <c r="B309">
        <v>34</v>
      </c>
      <c r="C309">
        <v>1</v>
      </c>
      <c r="D309">
        <v>1</v>
      </c>
      <c r="E309">
        <v>2024</v>
      </c>
      <c r="F309" t="s">
        <v>25</v>
      </c>
      <c r="G309" t="s">
        <v>29</v>
      </c>
      <c r="H309" t="s">
        <v>46</v>
      </c>
      <c r="I309" t="s">
        <v>233</v>
      </c>
      <c r="J309" t="s">
        <v>94</v>
      </c>
      <c r="K309">
        <v>0.31557286781044153</v>
      </c>
      <c r="L309" t="s">
        <v>145</v>
      </c>
    </row>
    <row r="310" spans="1:12" x14ac:dyDescent="0.25">
      <c r="A310">
        <v>3</v>
      </c>
      <c r="B310">
        <v>34</v>
      </c>
      <c r="C310">
        <v>1</v>
      </c>
      <c r="D310">
        <v>2</v>
      </c>
      <c r="E310">
        <v>2024</v>
      </c>
      <c r="F310" t="s">
        <v>25</v>
      </c>
      <c r="G310" t="s">
        <v>29</v>
      </c>
      <c r="H310" t="s">
        <v>46</v>
      </c>
      <c r="I310" t="s">
        <v>233</v>
      </c>
      <c r="J310" t="s">
        <v>94</v>
      </c>
      <c r="K310">
        <v>0.31557286781044153</v>
      </c>
      <c r="L310" t="s">
        <v>134</v>
      </c>
    </row>
    <row r="311" spans="1:12" x14ac:dyDescent="0.25">
      <c r="A311">
        <v>3</v>
      </c>
      <c r="B311">
        <v>34</v>
      </c>
      <c r="C311">
        <v>1</v>
      </c>
      <c r="D311">
        <v>0</v>
      </c>
      <c r="E311">
        <v>2024</v>
      </c>
      <c r="F311" t="s">
        <v>25</v>
      </c>
      <c r="G311" t="s">
        <v>29</v>
      </c>
      <c r="H311" t="s">
        <v>46</v>
      </c>
      <c r="I311" t="s">
        <v>17</v>
      </c>
      <c r="J311" t="s">
        <v>95</v>
      </c>
      <c r="K311">
        <v>1.4767766622157446</v>
      </c>
      <c r="L311" t="s">
        <v>146</v>
      </c>
    </row>
    <row r="312" spans="1:12" x14ac:dyDescent="0.25">
      <c r="A312">
        <v>3</v>
      </c>
      <c r="B312">
        <v>34</v>
      </c>
      <c r="C312">
        <v>1</v>
      </c>
      <c r="D312">
        <v>1</v>
      </c>
      <c r="E312">
        <v>2024</v>
      </c>
      <c r="F312" t="s">
        <v>25</v>
      </c>
      <c r="G312" t="s">
        <v>29</v>
      </c>
      <c r="H312" t="s">
        <v>46</v>
      </c>
      <c r="I312" t="s">
        <v>17</v>
      </c>
      <c r="J312" t="s">
        <v>95</v>
      </c>
      <c r="K312">
        <v>1.4767766622157446</v>
      </c>
      <c r="L312" t="s">
        <v>145</v>
      </c>
    </row>
    <row r="313" spans="1:12" x14ac:dyDescent="0.25">
      <c r="A313">
        <v>3</v>
      </c>
      <c r="B313">
        <v>34</v>
      </c>
      <c r="C313">
        <v>1</v>
      </c>
      <c r="D313">
        <v>2</v>
      </c>
      <c r="E313">
        <v>2024</v>
      </c>
      <c r="F313" t="s">
        <v>25</v>
      </c>
      <c r="G313" t="s">
        <v>29</v>
      </c>
      <c r="H313" t="s">
        <v>46</v>
      </c>
      <c r="I313" t="s">
        <v>17</v>
      </c>
      <c r="J313" t="s">
        <v>95</v>
      </c>
      <c r="K313">
        <v>1.4767766622157446</v>
      </c>
      <c r="L313" t="s">
        <v>134</v>
      </c>
    </row>
    <row r="314" spans="1:12" x14ac:dyDescent="0.25">
      <c r="A314">
        <v>3</v>
      </c>
      <c r="B314">
        <v>34</v>
      </c>
      <c r="C314">
        <v>1</v>
      </c>
      <c r="D314">
        <v>0</v>
      </c>
      <c r="E314">
        <v>2024</v>
      </c>
      <c r="F314" t="s">
        <v>25</v>
      </c>
      <c r="G314" t="s">
        <v>29</v>
      </c>
      <c r="H314" t="s">
        <v>46</v>
      </c>
      <c r="I314" t="s">
        <v>17</v>
      </c>
      <c r="J314" t="s">
        <v>96</v>
      </c>
      <c r="K314">
        <v>6.3880441510895626E-3</v>
      </c>
      <c r="L314" t="s">
        <v>146</v>
      </c>
    </row>
    <row r="315" spans="1:12" x14ac:dyDescent="0.25">
      <c r="A315">
        <v>3</v>
      </c>
      <c r="B315">
        <v>34</v>
      </c>
      <c r="C315">
        <v>1</v>
      </c>
      <c r="D315">
        <v>1</v>
      </c>
      <c r="E315">
        <v>2024</v>
      </c>
      <c r="F315" t="s">
        <v>25</v>
      </c>
      <c r="G315" t="s">
        <v>29</v>
      </c>
      <c r="H315" t="s">
        <v>46</v>
      </c>
      <c r="I315" t="s">
        <v>17</v>
      </c>
      <c r="J315" t="s">
        <v>96</v>
      </c>
      <c r="K315">
        <v>6.3880441510895626E-3</v>
      </c>
      <c r="L315" t="s">
        <v>145</v>
      </c>
    </row>
    <row r="316" spans="1:12" x14ac:dyDescent="0.25">
      <c r="A316">
        <v>3</v>
      </c>
      <c r="B316">
        <v>34</v>
      </c>
      <c r="C316">
        <v>1</v>
      </c>
      <c r="D316">
        <v>2</v>
      </c>
      <c r="E316">
        <v>2024</v>
      </c>
      <c r="F316" t="s">
        <v>25</v>
      </c>
      <c r="G316" t="s">
        <v>29</v>
      </c>
      <c r="H316" t="s">
        <v>46</v>
      </c>
      <c r="I316" t="s">
        <v>17</v>
      </c>
      <c r="J316" t="s">
        <v>96</v>
      </c>
      <c r="K316">
        <v>6.3880441510895626E-3</v>
      </c>
      <c r="L316" t="s">
        <v>134</v>
      </c>
    </row>
    <row r="317" spans="1:12" x14ac:dyDescent="0.25">
      <c r="A317">
        <v>3</v>
      </c>
      <c r="B317">
        <v>34</v>
      </c>
      <c r="C317">
        <v>1</v>
      </c>
      <c r="D317">
        <v>0</v>
      </c>
      <c r="E317">
        <v>2024</v>
      </c>
      <c r="F317" t="s">
        <v>25</v>
      </c>
      <c r="G317" t="s">
        <v>29</v>
      </c>
      <c r="H317" t="s">
        <v>46</v>
      </c>
      <c r="I317" t="s">
        <v>17</v>
      </c>
      <c r="J317" t="s">
        <v>97</v>
      </c>
      <c r="K317">
        <v>0.31327283135010064</v>
      </c>
      <c r="L317" t="s">
        <v>146</v>
      </c>
    </row>
    <row r="318" spans="1:12" x14ac:dyDescent="0.25">
      <c r="A318">
        <v>3</v>
      </c>
      <c r="B318">
        <v>34</v>
      </c>
      <c r="C318">
        <v>1</v>
      </c>
      <c r="D318">
        <v>1</v>
      </c>
      <c r="E318">
        <v>2024</v>
      </c>
      <c r="F318" t="s">
        <v>25</v>
      </c>
      <c r="G318" t="s">
        <v>29</v>
      </c>
      <c r="H318" t="s">
        <v>46</v>
      </c>
      <c r="I318" t="s">
        <v>17</v>
      </c>
      <c r="J318" t="s">
        <v>97</v>
      </c>
      <c r="K318">
        <v>0.31325337043874923</v>
      </c>
      <c r="L318" t="s">
        <v>145</v>
      </c>
    </row>
    <row r="319" spans="1:12" x14ac:dyDescent="0.25">
      <c r="A319">
        <v>3</v>
      </c>
      <c r="B319">
        <v>34</v>
      </c>
      <c r="C319">
        <v>1</v>
      </c>
      <c r="D319">
        <v>2</v>
      </c>
      <c r="E319">
        <v>2024</v>
      </c>
      <c r="F319" t="s">
        <v>25</v>
      </c>
      <c r="G319" t="s">
        <v>29</v>
      </c>
      <c r="H319" t="s">
        <v>46</v>
      </c>
      <c r="I319" t="s">
        <v>17</v>
      </c>
      <c r="J319" t="s">
        <v>97</v>
      </c>
      <c r="K319">
        <v>0.31325337043874923</v>
      </c>
      <c r="L319" t="s">
        <v>134</v>
      </c>
    </row>
    <row r="320" spans="1:12" x14ac:dyDescent="0.25">
      <c r="A320">
        <v>3</v>
      </c>
      <c r="B320">
        <v>34</v>
      </c>
      <c r="C320">
        <v>1</v>
      </c>
      <c r="D320">
        <v>0</v>
      </c>
      <c r="E320">
        <v>2024</v>
      </c>
      <c r="F320" t="s">
        <v>25</v>
      </c>
      <c r="G320" t="s">
        <v>29</v>
      </c>
      <c r="H320" t="s">
        <v>46</v>
      </c>
      <c r="I320" t="s">
        <v>18</v>
      </c>
      <c r="J320" t="s">
        <v>101</v>
      </c>
      <c r="K320">
        <v>0.17750216156460505</v>
      </c>
      <c r="L320" t="s">
        <v>146</v>
      </c>
    </row>
    <row r="321" spans="1:12" x14ac:dyDescent="0.25">
      <c r="A321">
        <v>3</v>
      </c>
      <c r="B321">
        <v>34</v>
      </c>
      <c r="C321">
        <v>1</v>
      </c>
      <c r="D321">
        <v>1</v>
      </c>
      <c r="E321">
        <v>2024</v>
      </c>
      <c r="F321" t="s">
        <v>25</v>
      </c>
      <c r="G321" t="s">
        <v>29</v>
      </c>
      <c r="H321" t="s">
        <v>46</v>
      </c>
      <c r="I321" t="s">
        <v>18</v>
      </c>
      <c r="J321" t="s">
        <v>101</v>
      </c>
      <c r="K321">
        <v>8.8751080782302524E-2</v>
      </c>
      <c r="L321" t="s">
        <v>145</v>
      </c>
    </row>
    <row r="322" spans="1:12" x14ac:dyDescent="0.25">
      <c r="A322">
        <v>3</v>
      </c>
      <c r="B322">
        <v>34</v>
      </c>
      <c r="C322">
        <v>1</v>
      </c>
      <c r="D322">
        <v>2</v>
      </c>
      <c r="E322">
        <v>2024</v>
      </c>
      <c r="F322" t="s">
        <v>25</v>
      </c>
      <c r="G322" t="s">
        <v>29</v>
      </c>
      <c r="H322" t="s">
        <v>46</v>
      </c>
      <c r="I322" t="s">
        <v>18</v>
      </c>
      <c r="J322" t="s">
        <v>101</v>
      </c>
      <c r="K322">
        <v>8.8751080782302524E-2</v>
      </c>
      <c r="L322" t="s">
        <v>134</v>
      </c>
    </row>
    <row r="323" spans="1:12" x14ac:dyDescent="0.25">
      <c r="A323">
        <v>3</v>
      </c>
      <c r="B323">
        <v>34</v>
      </c>
      <c r="C323">
        <v>1</v>
      </c>
      <c r="D323">
        <v>0</v>
      </c>
      <c r="E323">
        <v>2024</v>
      </c>
      <c r="F323" t="s">
        <v>25</v>
      </c>
      <c r="G323" t="s">
        <v>29</v>
      </c>
      <c r="H323" t="s">
        <v>46</v>
      </c>
      <c r="I323" t="s">
        <v>18</v>
      </c>
      <c r="J323" t="s">
        <v>102</v>
      </c>
      <c r="K323">
        <v>9.0163213162236827E-2</v>
      </c>
      <c r="L323" t="s">
        <v>146</v>
      </c>
    </row>
    <row r="324" spans="1:12" x14ac:dyDescent="0.25">
      <c r="A324">
        <v>3</v>
      </c>
      <c r="B324">
        <v>34</v>
      </c>
      <c r="C324">
        <v>1</v>
      </c>
      <c r="D324">
        <v>1</v>
      </c>
      <c r="E324">
        <v>2024</v>
      </c>
      <c r="F324" t="s">
        <v>25</v>
      </c>
      <c r="G324" t="s">
        <v>29</v>
      </c>
      <c r="H324" t="s">
        <v>46</v>
      </c>
      <c r="I324" t="s">
        <v>18</v>
      </c>
      <c r="J324" t="s">
        <v>102</v>
      </c>
      <c r="K324">
        <v>4.5081606581118414E-2</v>
      </c>
      <c r="L324" t="s">
        <v>145</v>
      </c>
    </row>
    <row r="325" spans="1:12" x14ac:dyDescent="0.25">
      <c r="A325">
        <v>3</v>
      </c>
      <c r="B325">
        <v>34</v>
      </c>
      <c r="C325">
        <v>1</v>
      </c>
      <c r="D325">
        <v>2</v>
      </c>
      <c r="E325">
        <v>2024</v>
      </c>
      <c r="F325" t="s">
        <v>25</v>
      </c>
      <c r="G325" t="s">
        <v>29</v>
      </c>
      <c r="H325" t="s">
        <v>46</v>
      </c>
      <c r="I325" t="s">
        <v>18</v>
      </c>
      <c r="J325" t="s">
        <v>102</v>
      </c>
      <c r="K325">
        <v>4.5081606581118414E-2</v>
      </c>
      <c r="L325" t="s">
        <v>134</v>
      </c>
    </row>
    <row r="326" spans="1:12" x14ac:dyDescent="0.25">
      <c r="A326">
        <v>3</v>
      </c>
      <c r="B326">
        <v>34</v>
      </c>
      <c r="C326">
        <v>1</v>
      </c>
      <c r="D326">
        <v>0</v>
      </c>
      <c r="E326">
        <v>2024</v>
      </c>
      <c r="F326" t="s">
        <v>25</v>
      </c>
      <c r="G326" t="s">
        <v>29</v>
      </c>
      <c r="H326" t="s">
        <v>46</v>
      </c>
      <c r="I326" t="s">
        <v>18</v>
      </c>
      <c r="J326" t="s">
        <v>103</v>
      </c>
      <c r="K326">
        <v>0.28084203345433684</v>
      </c>
      <c r="L326" t="s">
        <v>146</v>
      </c>
    </row>
    <row r="327" spans="1:12" x14ac:dyDescent="0.25">
      <c r="A327">
        <v>3</v>
      </c>
      <c r="B327">
        <v>34</v>
      </c>
      <c r="C327">
        <v>1</v>
      </c>
      <c r="D327">
        <v>1</v>
      </c>
      <c r="E327">
        <v>2024</v>
      </c>
      <c r="F327" t="s">
        <v>25</v>
      </c>
      <c r="G327" t="s">
        <v>29</v>
      </c>
      <c r="H327" t="s">
        <v>46</v>
      </c>
      <c r="I327" t="s">
        <v>18</v>
      </c>
      <c r="J327" t="s">
        <v>103</v>
      </c>
      <c r="K327">
        <v>0.14042101672716842</v>
      </c>
      <c r="L327" t="s">
        <v>145</v>
      </c>
    </row>
    <row r="328" spans="1:12" x14ac:dyDescent="0.25">
      <c r="A328">
        <v>3</v>
      </c>
      <c r="B328">
        <v>34</v>
      </c>
      <c r="C328">
        <v>1</v>
      </c>
      <c r="D328">
        <v>2</v>
      </c>
      <c r="E328">
        <v>2024</v>
      </c>
      <c r="F328" t="s">
        <v>25</v>
      </c>
      <c r="G328" t="s">
        <v>29</v>
      </c>
      <c r="H328" t="s">
        <v>46</v>
      </c>
      <c r="I328" t="s">
        <v>18</v>
      </c>
      <c r="J328" t="s">
        <v>103</v>
      </c>
      <c r="K328">
        <v>0.14042101672716842</v>
      </c>
      <c r="L328" t="s">
        <v>134</v>
      </c>
    </row>
    <row r="329" spans="1:12" x14ac:dyDescent="0.25">
      <c r="A329">
        <v>3</v>
      </c>
      <c r="B329">
        <v>34</v>
      </c>
      <c r="C329">
        <v>1</v>
      </c>
      <c r="D329">
        <v>0</v>
      </c>
      <c r="E329">
        <v>2024</v>
      </c>
      <c r="F329" t="s">
        <v>25</v>
      </c>
      <c r="G329" t="s">
        <v>29</v>
      </c>
      <c r="H329" t="s">
        <v>46</v>
      </c>
      <c r="I329" t="s">
        <v>18</v>
      </c>
      <c r="J329" t="s">
        <v>104</v>
      </c>
      <c r="K329">
        <v>8.2638327439704312E-2</v>
      </c>
      <c r="L329" t="s">
        <v>146</v>
      </c>
    </row>
    <row r="330" spans="1:12" x14ac:dyDescent="0.25">
      <c r="A330">
        <v>3</v>
      </c>
      <c r="B330">
        <v>34</v>
      </c>
      <c r="C330">
        <v>1</v>
      </c>
      <c r="D330">
        <v>1</v>
      </c>
      <c r="E330">
        <v>2024</v>
      </c>
      <c r="F330" t="s">
        <v>25</v>
      </c>
      <c r="G330" t="s">
        <v>29</v>
      </c>
      <c r="H330" t="s">
        <v>46</v>
      </c>
      <c r="I330" t="s">
        <v>18</v>
      </c>
      <c r="J330" t="s">
        <v>104</v>
      </c>
      <c r="K330">
        <v>4.1319163719852156E-2</v>
      </c>
      <c r="L330" t="s">
        <v>145</v>
      </c>
    </row>
    <row r="331" spans="1:12" x14ac:dyDescent="0.25">
      <c r="A331">
        <v>3</v>
      </c>
      <c r="B331">
        <v>34</v>
      </c>
      <c r="C331">
        <v>1</v>
      </c>
      <c r="D331">
        <v>2</v>
      </c>
      <c r="E331">
        <v>2024</v>
      </c>
      <c r="F331" t="s">
        <v>25</v>
      </c>
      <c r="G331" t="s">
        <v>29</v>
      </c>
      <c r="H331" t="s">
        <v>46</v>
      </c>
      <c r="I331" t="s">
        <v>18</v>
      </c>
      <c r="J331" t="s">
        <v>104</v>
      </c>
      <c r="K331">
        <v>4.1319163719852156E-2</v>
      </c>
      <c r="L331" t="s">
        <v>134</v>
      </c>
    </row>
    <row r="332" spans="1:12" x14ac:dyDescent="0.25">
      <c r="A332">
        <v>3</v>
      </c>
      <c r="B332">
        <v>34</v>
      </c>
      <c r="C332">
        <v>1</v>
      </c>
      <c r="D332">
        <v>0</v>
      </c>
      <c r="E332">
        <v>2024</v>
      </c>
      <c r="F332" t="s">
        <v>25</v>
      </c>
      <c r="G332" t="s">
        <v>29</v>
      </c>
      <c r="H332" t="s">
        <v>46</v>
      </c>
      <c r="I332" t="s">
        <v>19</v>
      </c>
      <c r="J332" t="s">
        <v>106</v>
      </c>
      <c r="K332">
        <v>0.54172446970391741</v>
      </c>
      <c r="L332" t="s">
        <v>146</v>
      </c>
    </row>
    <row r="333" spans="1:12" x14ac:dyDescent="0.25">
      <c r="A333">
        <v>3</v>
      </c>
      <c r="B333">
        <v>34</v>
      </c>
      <c r="C333">
        <v>1</v>
      </c>
      <c r="D333">
        <v>1</v>
      </c>
      <c r="E333">
        <v>2024</v>
      </c>
      <c r="F333" t="s">
        <v>25</v>
      </c>
      <c r="G333" t="s">
        <v>29</v>
      </c>
      <c r="H333" t="s">
        <v>46</v>
      </c>
      <c r="I333" t="s">
        <v>19</v>
      </c>
      <c r="J333" t="s">
        <v>106</v>
      </c>
      <c r="K333">
        <v>0.54172446970391741</v>
      </c>
      <c r="L333" t="s">
        <v>145</v>
      </c>
    </row>
    <row r="334" spans="1:12" x14ac:dyDescent="0.25">
      <c r="A334">
        <v>3</v>
      </c>
      <c r="B334">
        <v>34</v>
      </c>
      <c r="C334">
        <v>1</v>
      </c>
      <c r="D334">
        <v>2</v>
      </c>
      <c r="E334">
        <v>2024</v>
      </c>
      <c r="F334" t="s">
        <v>25</v>
      </c>
      <c r="G334" t="s">
        <v>29</v>
      </c>
      <c r="H334" t="s">
        <v>46</v>
      </c>
      <c r="I334" t="s">
        <v>19</v>
      </c>
      <c r="J334" t="s">
        <v>106</v>
      </c>
      <c r="K334">
        <v>0.54172446970391741</v>
      </c>
      <c r="L334" t="s">
        <v>134</v>
      </c>
    </row>
    <row r="335" spans="1:12" x14ac:dyDescent="0.25">
      <c r="A335">
        <v>3</v>
      </c>
      <c r="B335">
        <v>34</v>
      </c>
      <c r="C335">
        <v>1</v>
      </c>
      <c r="D335">
        <v>0</v>
      </c>
      <c r="E335">
        <v>2024</v>
      </c>
      <c r="F335" t="s">
        <v>25</v>
      </c>
      <c r="G335" t="s">
        <v>29</v>
      </c>
      <c r="H335" t="s">
        <v>46</v>
      </c>
      <c r="I335" t="s">
        <v>19</v>
      </c>
      <c r="J335" t="s">
        <v>107</v>
      </c>
      <c r="K335">
        <v>2.2719040912398634</v>
      </c>
      <c r="L335" t="s">
        <v>146</v>
      </c>
    </row>
    <row r="336" spans="1:12" x14ac:dyDescent="0.25">
      <c r="A336">
        <v>3</v>
      </c>
      <c r="B336">
        <v>34</v>
      </c>
      <c r="C336">
        <v>1</v>
      </c>
      <c r="D336">
        <v>1</v>
      </c>
      <c r="E336">
        <v>2024</v>
      </c>
      <c r="F336" t="s">
        <v>25</v>
      </c>
      <c r="G336" t="s">
        <v>29</v>
      </c>
      <c r="H336" t="s">
        <v>46</v>
      </c>
      <c r="I336" t="s">
        <v>19</v>
      </c>
      <c r="J336" t="s">
        <v>107</v>
      </c>
      <c r="K336">
        <v>2.2719040912398634</v>
      </c>
      <c r="L336" t="s">
        <v>145</v>
      </c>
    </row>
    <row r="337" spans="1:12" x14ac:dyDescent="0.25">
      <c r="A337">
        <v>3</v>
      </c>
      <c r="B337">
        <v>34</v>
      </c>
      <c r="C337">
        <v>1</v>
      </c>
      <c r="D337">
        <v>2</v>
      </c>
      <c r="E337">
        <v>2024</v>
      </c>
      <c r="F337" t="s">
        <v>25</v>
      </c>
      <c r="G337" t="s">
        <v>29</v>
      </c>
      <c r="H337" t="s">
        <v>46</v>
      </c>
      <c r="I337" t="s">
        <v>19</v>
      </c>
      <c r="J337" t="s">
        <v>107</v>
      </c>
      <c r="K337">
        <v>2.2719040912398634</v>
      </c>
      <c r="L337" t="s">
        <v>134</v>
      </c>
    </row>
    <row r="338" spans="1:12" x14ac:dyDescent="0.25">
      <c r="A338">
        <v>3</v>
      </c>
      <c r="B338">
        <v>34</v>
      </c>
      <c r="C338">
        <v>1</v>
      </c>
      <c r="D338">
        <v>0</v>
      </c>
      <c r="E338">
        <v>2024</v>
      </c>
      <c r="F338" t="s">
        <v>25</v>
      </c>
      <c r="G338" t="s">
        <v>29</v>
      </c>
      <c r="H338" t="s">
        <v>46</v>
      </c>
      <c r="I338" t="s">
        <v>19</v>
      </c>
      <c r="J338" t="s">
        <v>108</v>
      </c>
      <c r="K338">
        <v>0.11070663770753437</v>
      </c>
      <c r="L338" t="s">
        <v>146</v>
      </c>
    </row>
    <row r="339" spans="1:12" x14ac:dyDescent="0.25">
      <c r="A339">
        <v>3</v>
      </c>
      <c r="B339">
        <v>34</v>
      </c>
      <c r="C339">
        <v>1</v>
      </c>
      <c r="D339">
        <v>1</v>
      </c>
      <c r="E339">
        <v>2024</v>
      </c>
      <c r="F339" t="s">
        <v>25</v>
      </c>
      <c r="G339" t="s">
        <v>29</v>
      </c>
      <c r="H339" t="s">
        <v>46</v>
      </c>
      <c r="I339" t="s">
        <v>19</v>
      </c>
      <c r="J339" t="s">
        <v>108</v>
      </c>
      <c r="K339">
        <v>0.11070663770753437</v>
      </c>
      <c r="L339" t="s">
        <v>145</v>
      </c>
    </row>
    <row r="340" spans="1:12" x14ac:dyDescent="0.25">
      <c r="A340">
        <v>3</v>
      </c>
      <c r="B340">
        <v>34</v>
      </c>
      <c r="C340">
        <v>1</v>
      </c>
      <c r="D340">
        <v>2</v>
      </c>
      <c r="E340">
        <v>2024</v>
      </c>
      <c r="F340" t="s">
        <v>25</v>
      </c>
      <c r="G340" t="s">
        <v>29</v>
      </c>
      <c r="H340" t="s">
        <v>46</v>
      </c>
      <c r="I340" t="s">
        <v>19</v>
      </c>
      <c r="J340" t="s">
        <v>108</v>
      </c>
      <c r="K340">
        <v>0.11070663770753437</v>
      </c>
      <c r="L340" t="s">
        <v>134</v>
      </c>
    </row>
    <row r="341" spans="1:12" x14ac:dyDescent="0.25">
      <c r="A341">
        <v>3</v>
      </c>
      <c r="B341">
        <v>34</v>
      </c>
      <c r="C341">
        <v>1</v>
      </c>
      <c r="D341">
        <v>0</v>
      </c>
      <c r="E341">
        <v>2024</v>
      </c>
      <c r="F341" t="s">
        <v>25</v>
      </c>
      <c r="G341" t="s">
        <v>29</v>
      </c>
      <c r="H341" t="s">
        <v>46</v>
      </c>
      <c r="I341" t="s">
        <v>19</v>
      </c>
      <c r="J341" t="s">
        <v>109</v>
      </c>
      <c r="K341">
        <v>2.3527430952508716E-2</v>
      </c>
      <c r="L341" t="s">
        <v>146</v>
      </c>
    </row>
    <row r="342" spans="1:12" x14ac:dyDescent="0.25">
      <c r="A342">
        <v>3</v>
      </c>
      <c r="B342">
        <v>34</v>
      </c>
      <c r="C342">
        <v>1</v>
      </c>
      <c r="D342">
        <v>1</v>
      </c>
      <c r="E342">
        <v>2024</v>
      </c>
      <c r="F342" t="s">
        <v>25</v>
      </c>
      <c r="G342" t="s">
        <v>29</v>
      </c>
      <c r="H342" t="s">
        <v>46</v>
      </c>
      <c r="I342" t="s">
        <v>19</v>
      </c>
      <c r="J342" t="s">
        <v>109</v>
      </c>
      <c r="K342">
        <v>2.3527430952508716E-2</v>
      </c>
      <c r="L342" t="s">
        <v>145</v>
      </c>
    </row>
    <row r="343" spans="1:12" x14ac:dyDescent="0.25">
      <c r="A343">
        <v>3</v>
      </c>
      <c r="B343">
        <v>34</v>
      </c>
      <c r="C343">
        <v>1</v>
      </c>
      <c r="D343">
        <v>2</v>
      </c>
      <c r="E343">
        <v>2024</v>
      </c>
      <c r="F343" t="s">
        <v>25</v>
      </c>
      <c r="G343" t="s">
        <v>29</v>
      </c>
      <c r="H343" t="s">
        <v>46</v>
      </c>
      <c r="I343" t="s">
        <v>19</v>
      </c>
      <c r="J343" t="s">
        <v>109</v>
      </c>
      <c r="K343">
        <v>2.3527430952508716E-2</v>
      </c>
      <c r="L343" t="s">
        <v>134</v>
      </c>
    </row>
    <row r="344" spans="1:12" x14ac:dyDescent="0.25">
      <c r="A344">
        <v>3</v>
      </c>
      <c r="B344">
        <v>30</v>
      </c>
      <c r="C344">
        <v>2</v>
      </c>
      <c r="D344">
        <v>0</v>
      </c>
      <c r="E344">
        <v>2024</v>
      </c>
      <c r="F344" t="s">
        <v>25</v>
      </c>
      <c r="G344" t="s">
        <v>26</v>
      </c>
      <c r="H344" t="s">
        <v>44</v>
      </c>
      <c r="I344" t="s">
        <v>229</v>
      </c>
      <c r="J344" t="s">
        <v>70</v>
      </c>
      <c r="K344">
        <v>2.8614890773687693</v>
      </c>
      <c r="L344" t="s">
        <v>146</v>
      </c>
    </row>
    <row r="345" spans="1:12" x14ac:dyDescent="0.25">
      <c r="A345">
        <v>3</v>
      </c>
      <c r="B345">
        <v>30</v>
      </c>
      <c r="C345">
        <v>2</v>
      </c>
      <c r="D345">
        <v>1</v>
      </c>
      <c r="E345">
        <v>2024</v>
      </c>
      <c r="F345" t="s">
        <v>25</v>
      </c>
      <c r="G345" t="s">
        <v>26</v>
      </c>
      <c r="H345" t="s">
        <v>44</v>
      </c>
      <c r="I345" t="s">
        <v>229</v>
      </c>
      <c r="J345" t="s">
        <v>70</v>
      </c>
      <c r="K345">
        <v>2.8614890773687693</v>
      </c>
      <c r="L345" t="s">
        <v>145</v>
      </c>
    </row>
    <row r="346" spans="1:12" x14ac:dyDescent="0.25">
      <c r="A346">
        <v>3</v>
      </c>
      <c r="B346">
        <v>30</v>
      </c>
      <c r="C346">
        <v>2</v>
      </c>
      <c r="D346">
        <v>2</v>
      </c>
      <c r="E346">
        <v>2024</v>
      </c>
      <c r="F346" t="s">
        <v>25</v>
      </c>
      <c r="G346" t="s">
        <v>26</v>
      </c>
      <c r="H346" t="s">
        <v>44</v>
      </c>
      <c r="I346" t="s">
        <v>229</v>
      </c>
      <c r="J346" t="s">
        <v>70</v>
      </c>
      <c r="K346">
        <v>8.5844672321063076</v>
      </c>
      <c r="L346" t="s">
        <v>134</v>
      </c>
    </row>
    <row r="347" spans="1:12" x14ac:dyDescent="0.25">
      <c r="A347">
        <v>3</v>
      </c>
      <c r="B347">
        <v>30</v>
      </c>
      <c r="C347">
        <v>2</v>
      </c>
      <c r="D347">
        <v>0</v>
      </c>
      <c r="E347">
        <v>2024</v>
      </c>
      <c r="F347" t="s">
        <v>25</v>
      </c>
      <c r="G347" t="s">
        <v>26</v>
      </c>
      <c r="H347" t="s">
        <v>44</v>
      </c>
      <c r="I347" t="s">
        <v>230</v>
      </c>
      <c r="J347" t="s">
        <v>71</v>
      </c>
      <c r="K347">
        <v>0.17543120851694385</v>
      </c>
      <c r="L347" t="s">
        <v>146</v>
      </c>
    </row>
    <row r="348" spans="1:12" x14ac:dyDescent="0.25">
      <c r="A348">
        <v>3</v>
      </c>
      <c r="B348">
        <v>30</v>
      </c>
      <c r="C348">
        <v>2</v>
      </c>
      <c r="D348">
        <v>1</v>
      </c>
      <c r="E348">
        <v>2024</v>
      </c>
      <c r="F348" t="s">
        <v>25</v>
      </c>
      <c r="G348" t="s">
        <v>26</v>
      </c>
      <c r="H348" t="s">
        <v>44</v>
      </c>
      <c r="I348" t="s">
        <v>230</v>
      </c>
      <c r="J348" t="s">
        <v>71</v>
      </c>
      <c r="K348">
        <v>0.17543120851694385</v>
      </c>
      <c r="L348" t="s">
        <v>145</v>
      </c>
    </row>
    <row r="349" spans="1:12" x14ac:dyDescent="0.25">
      <c r="A349">
        <v>3</v>
      </c>
      <c r="B349">
        <v>30</v>
      </c>
      <c r="C349">
        <v>2</v>
      </c>
      <c r="D349">
        <v>2</v>
      </c>
      <c r="E349">
        <v>2024</v>
      </c>
      <c r="F349" t="s">
        <v>25</v>
      </c>
      <c r="G349" t="s">
        <v>26</v>
      </c>
      <c r="H349" t="s">
        <v>44</v>
      </c>
      <c r="I349" t="s">
        <v>230</v>
      </c>
      <c r="J349" t="s">
        <v>71</v>
      </c>
      <c r="K349">
        <v>0.52629362555083159</v>
      </c>
      <c r="L349" t="s">
        <v>134</v>
      </c>
    </row>
    <row r="350" spans="1:12" x14ac:dyDescent="0.25">
      <c r="A350">
        <v>3</v>
      </c>
      <c r="B350">
        <v>30</v>
      </c>
      <c r="C350">
        <v>2</v>
      </c>
      <c r="D350">
        <v>0</v>
      </c>
      <c r="E350">
        <v>2024</v>
      </c>
      <c r="F350" t="s">
        <v>25</v>
      </c>
      <c r="G350" t="s">
        <v>26</v>
      </c>
      <c r="H350" t="s">
        <v>44</v>
      </c>
      <c r="I350" t="s">
        <v>14</v>
      </c>
      <c r="J350" t="s">
        <v>72</v>
      </c>
      <c r="K350">
        <v>3.3241263221950507E-2</v>
      </c>
      <c r="L350" t="s">
        <v>146</v>
      </c>
    </row>
    <row r="351" spans="1:12" x14ac:dyDescent="0.25">
      <c r="A351">
        <v>3</v>
      </c>
      <c r="B351">
        <v>30</v>
      </c>
      <c r="C351">
        <v>2</v>
      </c>
      <c r="D351">
        <v>1</v>
      </c>
      <c r="E351">
        <v>2024</v>
      </c>
      <c r="F351" t="s">
        <v>25</v>
      </c>
      <c r="G351" t="s">
        <v>26</v>
      </c>
      <c r="H351" t="s">
        <v>44</v>
      </c>
      <c r="I351" t="s">
        <v>14</v>
      </c>
      <c r="J351" t="s">
        <v>72</v>
      </c>
      <c r="K351">
        <v>3.3241263221950507E-2</v>
      </c>
      <c r="L351" t="s">
        <v>145</v>
      </c>
    </row>
    <row r="352" spans="1:12" x14ac:dyDescent="0.25">
      <c r="A352">
        <v>3</v>
      </c>
      <c r="B352">
        <v>30</v>
      </c>
      <c r="C352">
        <v>2</v>
      </c>
      <c r="D352">
        <v>2</v>
      </c>
      <c r="E352">
        <v>2024</v>
      </c>
      <c r="F352" t="s">
        <v>25</v>
      </c>
      <c r="G352" t="s">
        <v>26</v>
      </c>
      <c r="H352" t="s">
        <v>44</v>
      </c>
      <c r="I352" t="s">
        <v>14</v>
      </c>
      <c r="J352" t="s">
        <v>72</v>
      </c>
      <c r="K352">
        <v>9.972378966585152E-2</v>
      </c>
      <c r="L352" t="s">
        <v>134</v>
      </c>
    </row>
    <row r="353" spans="1:12" x14ac:dyDescent="0.25">
      <c r="A353">
        <v>3</v>
      </c>
      <c r="B353">
        <v>30</v>
      </c>
      <c r="C353">
        <v>2</v>
      </c>
      <c r="D353">
        <v>0</v>
      </c>
      <c r="E353">
        <v>2024</v>
      </c>
      <c r="F353" t="s">
        <v>25</v>
      </c>
      <c r="G353" t="s">
        <v>26</v>
      </c>
      <c r="H353" t="s">
        <v>44</v>
      </c>
      <c r="I353" t="s">
        <v>14</v>
      </c>
      <c r="J353" t="s">
        <v>73</v>
      </c>
      <c r="K353">
        <v>1.1716957616705059</v>
      </c>
      <c r="L353" t="s">
        <v>146</v>
      </c>
    </row>
    <row r="354" spans="1:12" x14ac:dyDescent="0.25">
      <c r="A354">
        <v>3</v>
      </c>
      <c r="B354">
        <v>30</v>
      </c>
      <c r="C354">
        <v>2</v>
      </c>
      <c r="D354">
        <v>1</v>
      </c>
      <c r="E354">
        <v>2024</v>
      </c>
      <c r="F354" t="s">
        <v>25</v>
      </c>
      <c r="G354" t="s">
        <v>26</v>
      </c>
      <c r="H354" t="s">
        <v>44</v>
      </c>
      <c r="I354" t="s">
        <v>14</v>
      </c>
      <c r="J354" t="s">
        <v>73</v>
      </c>
      <c r="K354">
        <v>1.1716957616705059</v>
      </c>
      <c r="L354" t="s">
        <v>145</v>
      </c>
    </row>
    <row r="355" spans="1:12" x14ac:dyDescent="0.25">
      <c r="A355">
        <v>3</v>
      </c>
      <c r="B355">
        <v>30</v>
      </c>
      <c r="C355">
        <v>2</v>
      </c>
      <c r="D355">
        <v>2</v>
      </c>
      <c r="E355">
        <v>2024</v>
      </c>
      <c r="F355" t="s">
        <v>25</v>
      </c>
      <c r="G355" t="s">
        <v>26</v>
      </c>
      <c r="H355" t="s">
        <v>44</v>
      </c>
      <c r="I355" t="s">
        <v>14</v>
      </c>
      <c r="J355" t="s">
        <v>73</v>
      </c>
      <c r="K355">
        <v>3.5150872850115178</v>
      </c>
      <c r="L355" t="s">
        <v>134</v>
      </c>
    </row>
    <row r="356" spans="1:12" x14ac:dyDescent="0.25">
      <c r="A356">
        <v>3</v>
      </c>
      <c r="B356">
        <v>30</v>
      </c>
      <c r="C356">
        <v>2</v>
      </c>
      <c r="D356">
        <v>0</v>
      </c>
      <c r="E356">
        <v>2024</v>
      </c>
      <c r="F356" t="s">
        <v>25</v>
      </c>
      <c r="G356" t="s">
        <v>26</v>
      </c>
      <c r="H356" t="s">
        <v>44</v>
      </c>
      <c r="I356" t="s">
        <v>14</v>
      </c>
      <c r="J356" t="s">
        <v>74</v>
      </c>
      <c r="K356">
        <v>0.89715919401570232</v>
      </c>
      <c r="L356" t="s">
        <v>146</v>
      </c>
    </row>
    <row r="357" spans="1:12" x14ac:dyDescent="0.25">
      <c r="A357">
        <v>3</v>
      </c>
      <c r="B357">
        <v>30</v>
      </c>
      <c r="C357">
        <v>2</v>
      </c>
      <c r="D357">
        <v>1</v>
      </c>
      <c r="E357">
        <v>2024</v>
      </c>
      <c r="F357" t="s">
        <v>25</v>
      </c>
      <c r="G357" t="s">
        <v>26</v>
      </c>
      <c r="H357" t="s">
        <v>44</v>
      </c>
      <c r="I357" t="s">
        <v>14</v>
      </c>
      <c r="J357" t="s">
        <v>74</v>
      </c>
      <c r="K357">
        <v>0.89715919401570232</v>
      </c>
      <c r="L357" t="s">
        <v>145</v>
      </c>
    </row>
    <row r="358" spans="1:12" x14ac:dyDescent="0.25">
      <c r="A358">
        <v>3</v>
      </c>
      <c r="B358">
        <v>30</v>
      </c>
      <c r="C358">
        <v>2</v>
      </c>
      <c r="D358">
        <v>2</v>
      </c>
      <c r="E358">
        <v>2024</v>
      </c>
      <c r="F358" t="s">
        <v>25</v>
      </c>
      <c r="G358" t="s">
        <v>26</v>
      </c>
      <c r="H358" t="s">
        <v>44</v>
      </c>
      <c r="I358" t="s">
        <v>14</v>
      </c>
      <c r="J358" t="s">
        <v>74</v>
      </c>
      <c r="K358">
        <v>2.6914775820471069</v>
      </c>
      <c r="L358" t="s">
        <v>134</v>
      </c>
    </row>
    <row r="359" spans="1:12" x14ac:dyDescent="0.25">
      <c r="A359">
        <v>3</v>
      </c>
      <c r="B359">
        <v>30</v>
      </c>
      <c r="C359">
        <v>2</v>
      </c>
      <c r="D359">
        <v>0</v>
      </c>
      <c r="E359">
        <v>2024</v>
      </c>
      <c r="F359" t="s">
        <v>25</v>
      </c>
      <c r="G359" t="s">
        <v>26</v>
      </c>
      <c r="H359" t="s">
        <v>44</v>
      </c>
      <c r="I359" t="s">
        <v>231</v>
      </c>
      <c r="J359" t="s">
        <v>75</v>
      </c>
      <c r="K359">
        <v>0.67968644519475874</v>
      </c>
      <c r="L359" t="s">
        <v>146</v>
      </c>
    </row>
    <row r="360" spans="1:12" x14ac:dyDescent="0.25">
      <c r="A360">
        <v>3</v>
      </c>
      <c r="B360">
        <v>30</v>
      </c>
      <c r="C360">
        <v>2</v>
      </c>
      <c r="D360">
        <v>1</v>
      </c>
      <c r="E360">
        <v>2024</v>
      </c>
      <c r="F360" t="s">
        <v>25</v>
      </c>
      <c r="G360" t="s">
        <v>26</v>
      </c>
      <c r="H360" t="s">
        <v>44</v>
      </c>
      <c r="I360" t="s">
        <v>231</v>
      </c>
      <c r="J360" t="s">
        <v>75</v>
      </c>
      <c r="K360">
        <v>0.67968644519475874</v>
      </c>
      <c r="L360" t="s">
        <v>145</v>
      </c>
    </row>
    <row r="361" spans="1:12" x14ac:dyDescent="0.25">
      <c r="A361">
        <v>3</v>
      </c>
      <c r="B361">
        <v>30</v>
      </c>
      <c r="C361">
        <v>2</v>
      </c>
      <c r="D361">
        <v>2</v>
      </c>
      <c r="E361">
        <v>2024</v>
      </c>
      <c r="F361" t="s">
        <v>25</v>
      </c>
      <c r="G361" t="s">
        <v>26</v>
      </c>
      <c r="H361" t="s">
        <v>44</v>
      </c>
      <c r="I361" t="s">
        <v>231</v>
      </c>
      <c r="J361" t="s">
        <v>75</v>
      </c>
      <c r="K361">
        <v>2.0390593355842763</v>
      </c>
      <c r="L361" t="s">
        <v>134</v>
      </c>
    </row>
    <row r="362" spans="1:12" x14ac:dyDescent="0.25">
      <c r="A362">
        <v>3</v>
      </c>
      <c r="B362">
        <v>30</v>
      </c>
      <c r="C362">
        <v>2</v>
      </c>
      <c r="D362">
        <v>0</v>
      </c>
      <c r="E362">
        <v>2024</v>
      </c>
      <c r="F362" t="s">
        <v>25</v>
      </c>
      <c r="G362" t="s">
        <v>26</v>
      </c>
      <c r="H362" t="s">
        <v>45</v>
      </c>
      <c r="I362" t="s">
        <v>11</v>
      </c>
      <c r="J362" t="s">
        <v>110</v>
      </c>
      <c r="K362">
        <v>0.21304202659653354</v>
      </c>
      <c r="L362" t="s">
        <v>146</v>
      </c>
    </row>
    <row r="363" spans="1:12" x14ac:dyDescent="0.25">
      <c r="A363">
        <v>3</v>
      </c>
      <c r="B363">
        <v>30</v>
      </c>
      <c r="C363">
        <v>2</v>
      </c>
      <c r="D363">
        <v>1</v>
      </c>
      <c r="E363">
        <v>2024</v>
      </c>
      <c r="F363" t="s">
        <v>25</v>
      </c>
      <c r="G363" t="s">
        <v>26</v>
      </c>
      <c r="H363" t="s">
        <v>45</v>
      </c>
      <c r="I363" t="s">
        <v>11</v>
      </c>
      <c r="J363" t="s">
        <v>110</v>
      </c>
      <c r="K363">
        <v>0.21304202659653354</v>
      </c>
      <c r="L363" t="s">
        <v>145</v>
      </c>
    </row>
    <row r="364" spans="1:12" x14ac:dyDescent="0.25">
      <c r="A364">
        <v>3</v>
      </c>
      <c r="B364">
        <v>30</v>
      </c>
      <c r="C364">
        <v>2</v>
      </c>
      <c r="D364">
        <v>2</v>
      </c>
      <c r="E364">
        <v>2024</v>
      </c>
      <c r="F364" t="s">
        <v>25</v>
      </c>
      <c r="G364" t="s">
        <v>26</v>
      </c>
      <c r="H364" t="s">
        <v>45</v>
      </c>
      <c r="I364" t="s">
        <v>11</v>
      </c>
      <c r="J364" t="s">
        <v>110</v>
      </c>
      <c r="K364">
        <v>0.21304202659653354</v>
      </c>
      <c r="L364" t="s">
        <v>134</v>
      </c>
    </row>
    <row r="365" spans="1:12" x14ac:dyDescent="0.25">
      <c r="A365">
        <v>3</v>
      </c>
      <c r="B365">
        <v>30</v>
      </c>
      <c r="C365">
        <v>2</v>
      </c>
      <c r="D365">
        <v>0</v>
      </c>
      <c r="E365">
        <v>2024</v>
      </c>
      <c r="F365" t="s">
        <v>25</v>
      </c>
      <c r="G365" t="s">
        <v>26</v>
      </c>
      <c r="H365" t="s">
        <v>45</v>
      </c>
      <c r="I365" t="s">
        <v>11</v>
      </c>
      <c r="J365" t="s">
        <v>76</v>
      </c>
      <c r="K365">
        <v>2.9082216568301811</v>
      </c>
      <c r="L365" t="s">
        <v>146</v>
      </c>
    </row>
    <row r="366" spans="1:12" x14ac:dyDescent="0.25">
      <c r="A366">
        <v>3</v>
      </c>
      <c r="B366">
        <v>30</v>
      </c>
      <c r="C366">
        <v>2</v>
      </c>
      <c r="D366">
        <v>1</v>
      </c>
      <c r="E366">
        <v>2024</v>
      </c>
      <c r="F366" t="s">
        <v>25</v>
      </c>
      <c r="G366" t="s">
        <v>26</v>
      </c>
      <c r="H366" t="s">
        <v>45</v>
      </c>
      <c r="I366" t="s">
        <v>11</v>
      </c>
      <c r="J366" t="s">
        <v>76</v>
      </c>
      <c r="K366">
        <v>2.9082216568301811</v>
      </c>
      <c r="L366" t="s">
        <v>145</v>
      </c>
    </row>
    <row r="367" spans="1:12" x14ac:dyDescent="0.25">
      <c r="A367">
        <v>3</v>
      </c>
      <c r="B367">
        <v>30</v>
      </c>
      <c r="C367">
        <v>2</v>
      </c>
      <c r="D367">
        <v>2</v>
      </c>
      <c r="E367">
        <v>2024</v>
      </c>
      <c r="F367" t="s">
        <v>25</v>
      </c>
      <c r="G367" t="s">
        <v>26</v>
      </c>
      <c r="H367" t="s">
        <v>45</v>
      </c>
      <c r="I367" t="s">
        <v>11</v>
      </c>
      <c r="J367" t="s">
        <v>76</v>
      </c>
      <c r="K367">
        <v>2.9082216568301811</v>
      </c>
      <c r="L367" t="s">
        <v>134</v>
      </c>
    </row>
    <row r="368" spans="1:12" x14ac:dyDescent="0.25">
      <c r="A368">
        <v>3</v>
      </c>
      <c r="B368">
        <v>30</v>
      </c>
      <c r="C368">
        <v>2</v>
      </c>
      <c r="D368">
        <v>0</v>
      </c>
      <c r="E368">
        <v>2024</v>
      </c>
      <c r="F368" t="s">
        <v>25</v>
      </c>
      <c r="G368" t="s">
        <v>26</v>
      </c>
      <c r="H368" t="s">
        <v>45</v>
      </c>
      <c r="I368" t="s">
        <v>11</v>
      </c>
      <c r="J368" t="s">
        <v>78</v>
      </c>
      <c r="K368">
        <v>4.9421809853978212E-2</v>
      </c>
      <c r="L368" t="s">
        <v>146</v>
      </c>
    </row>
    <row r="369" spans="1:12" x14ac:dyDescent="0.25">
      <c r="A369">
        <v>3</v>
      </c>
      <c r="B369">
        <v>30</v>
      </c>
      <c r="C369">
        <v>2</v>
      </c>
      <c r="D369">
        <v>1</v>
      </c>
      <c r="E369">
        <v>2024</v>
      </c>
      <c r="F369" t="s">
        <v>25</v>
      </c>
      <c r="G369" t="s">
        <v>26</v>
      </c>
      <c r="H369" t="s">
        <v>45</v>
      </c>
      <c r="I369" t="s">
        <v>11</v>
      </c>
      <c r="J369" t="s">
        <v>78</v>
      </c>
      <c r="K369">
        <v>4.9421809853978212E-2</v>
      </c>
      <c r="L369" t="s">
        <v>145</v>
      </c>
    </row>
    <row r="370" spans="1:12" x14ac:dyDescent="0.25">
      <c r="A370">
        <v>3</v>
      </c>
      <c r="B370">
        <v>30</v>
      </c>
      <c r="C370">
        <v>2</v>
      </c>
      <c r="D370">
        <v>2</v>
      </c>
      <c r="E370">
        <v>2024</v>
      </c>
      <c r="F370" t="s">
        <v>25</v>
      </c>
      <c r="G370" t="s">
        <v>26</v>
      </c>
      <c r="H370" t="s">
        <v>45</v>
      </c>
      <c r="I370" t="s">
        <v>11</v>
      </c>
      <c r="J370" t="s">
        <v>78</v>
      </c>
      <c r="K370">
        <v>4.9421809853978212E-2</v>
      </c>
      <c r="L370" t="s">
        <v>134</v>
      </c>
    </row>
    <row r="371" spans="1:12" x14ac:dyDescent="0.25">
      <c r="A371">
        <v>3</v>
      </c>
      <c r="B371">
        <v>30</v>
      </c>
      <c r="C371">
        <v>2</v>
      </c>
      <c r="D371">
        <v>0</v>
      </c>
      <c r="E371">
        <v>2024</v>
      </c>
      <c r="F371" t="s">
        <v>25</v>
      </c>
      <c r="G371" t="s">
        <v>26</v>
      </c>
      <c r="H371" t="s">
        <v>45</v>
      </c>
      <c r="I371" t="s">
        <v>11</v>
      </c>
      <c r="J371" t="s">
        <v>80</v>
      </c>
      <c r="K371">
        <v>0.34159556096809773</v>
      </c>
      <c r="L371" t="s">
        <v>146</v>
      </c>
    </row>
    <row r="372" spans="1:12" x14ac:dyDescent="0.25">
      <c r="A372">
        <v>3</v>
      </c>
      <c r="B372">
        <v>30</v>
      </c>
      <c r="C372">
        <v>2</v>
      </c>
      <c r="D372">
        <v>1</v>
      </c>
      <c r="E372">
        <v>2024</v>
      </c>
      <c r="F372" t="s">
        <v>25</v>
      </c>
      <c r="G372" t="s">
        <v>26</v>
      </c>
      <c r="H372" t="s">
        <v>45</v>
      </c>
      <c r="I372" t="s">
        <v>11</v>
      </c>
      <c r="J372" t="s">
        <v>80</v>
      </c>
      <c r="K372">
        <v>0.34159556096809773</v>
      </c>
      <c r="L372" t="s">
        <v>145</v>
      </c>
    </row>
    <row r="373" spans="1:12" x14ac:dyDescent="0.25">
      <c r="A373">
        <v>3</v>
      </c>
      <c r="B373">
        <v>30</v>
      </c>
      <c r="C373">
        <v>2</v>
      </c>
      <c r="D373">
        <v>2</v>
      </c>
      <c r="E373">
        <v>2024</v>
      </c>
      <c r="F373" t="s">
        <v>25</v>
      </c>
      <c r="G373" t="s">
        <v>26</v>
      </c>
      <c r="H373" t="s">
        <v>45</v>
      </c>
      <c r="I373" t="s">
        <v>11</v>
      </c>
      <c r="J373" t="s">
        <v>80</v>
      </c>
      <c r="K373">
        <v>0.34159556096809773</v>
      </c>
      <c r="L373" t="s">
        <v>134</v>
      </c>
    </row>
    <row r="374" spans="1:12" x14ac:dyDescent="0.25">
      <c r="A374">
        <v>3</v>
      </c>
      <c r="B374">
        <v>30</v>
      </c>
      <c r="C374">
        <v>2</v>
      </c>
      <c r="D374">
        <v>0</v>
      </c>
      <c r="E374">
        <v>2024</v>
      </c>
      <c r="F374" t="s">
        <v>25</v>
      </c>
      <c r="G374" t="s">
        <v>26</v>
      </c>
      <c r="H374" t="s">
        <v>45</v>
      </c>
      <c r="I374" t="s">
        <v>11</v>
      </c>
      <c r="J374" t="s">
        <v>81</v>
      </c>
      <c r="K374">
        <v>0.74587771539804715</v>
      </c>
      <c r="L374" t="s">
        <v>146</v>
      </c>
    </row>
    <row r="375" spans="1:12" x14ac:dyDescent="0.25">
      <c r="A375">
        <v>3</v>
      </c>
      <c r="B375">
        <v>30</v>
      </c>
      <c r="C375">
        <v>2</v>
      </c>
      <c r="D375">
        <v>1</v>
      </c>
      <c r="E375">
        <v>2024</v>
      </c>
      <c r="F375" t="s">
        <v>25</v>
      </c>
      <c r="G375" t="s">
        <v>26</v>
      </c>
      <c r="H375" t="s">
        <v>45</v>
      </c>
      <c r="I375" t="s">
        <v>11</v>
      </c>
      <c r="J375" t="s">
        <v>81</v>
      </c>
      <c r="K375">
        <v>0.74587771539804715</v>
      </c>
      <c r="L375" t="s">
        <v>145</v>
      </c>
    </row>
    <row r="376" spans="1:12" x14ac:dyDescent="0.25">
      <c r="A376">
        <v>3</v>
      </c>
      <c r="B376">
        <v>30</v>
      </c>
      <c r="C376">
        <v>2</v>
      </c>
      <c r="D376">
        <v>2</v>
      </c>
      <c r="E376">
        <v>2024</v>
      </c>
      <c r="F376" t="s">
        <v>25</v>
      </c>
      <c r="G376" t="s">
        <v>26</v>
      </c>
      <c r="H376" t="s">
        <v>45</v>
      </c>
      <c r="I376" t="s">
        <v>11</v>
      </c>
      <c r="J376" t="s">
        <v>81</v>
      </c>
      <c r="K376">
        <v>0.74587771539804715</v>
      </c>
      <c r="L376" t="s">
        <v>134</v>
      </c>
    </row>
    <row r="377" spans="1:12" x14ac:dyDescent="0.25">
      <c r="A377">
        <v>3</v>
      </c>
      <c r="B377">
        <v>30</v>
      </c>
      <c r="C377">
        <v>2</v>
      </c>
      <c r="D377">
        <v>0</v>
      </c>
      <c r="E377">
        <v>2024</v>
      </c>
      <c r="F377" t="s">
        <v>25</v>
      </c>
      <c r="G377" t="s">
        <v>26</v>
      </c>
      <c r="H377" t="s">
        <v>45</v>
      </c>
      <c r="I377" t="s">
        <v>13</v>
      </c>
      <c r="J377" t="s">
        <v>85</v>
      </c>
      <c r="K377">
        <v>0.28997528215262158</v>
      </c>
      <c r="L377" t="s">
        <v>146</v>
      </c>
    </row>
    <row r="378" spans="1:12" x14ac:dyDescent="0.25">
      <c r="A378">
        <v>3</v>
      </c>
      <c r="B378">
        <v>30</v>
      </c>
      <c r="C378">
        <v>2</v>
      </c>
      <c r="D378">
        <v>1</v>
      </c>
      <c r="E378">
        <v>2024</v>
      </c>
      <c r="F378" t="s">
        <v>25</v>
      </c>
      <c r="G378" t="s">
        <v>26</v>
      </c>
      <c r="H378" t="s">
        <v>45</v>
      </c>
      <c r="I378" t="s">
        <v>13</v>
      </c>
      <c r="J378" t="s">
        <v>85</v>
      </c>
      <c r="K378">
        <v>0.28997528215262158</v>
      </c>
      <c r="L378" t="s">
        <v>145</v>
      </c>
    </row>
    <row r="379" spans="1:12" x14ac:dyDescent="0.25">
      <c r="A379">
        <v>3</v>
      </c>
      <c r="B379">
        <v>30</v>
      </c>
      <c r="C379">
        <v>2</v>
      </c>
      <c r="D379">
        <v>2</v>
      </c>
      <c r="E379">
        <v>2024</v>
      </c>
      <c r="F379" t="s">
        <v>25</v>
      </c>
      <c r="G379" t="s">
        <v>26</v>
      </c>
      <c r="H379" t="s">
        <v>45</v>
      </c>
      <c r="I379" t="s">
        <v>13</v>
      </c>
      <c r="J379" t="s">
        <v>85</v>
      </c>
      <c r="K379">
        <v>0.28997528215262158</v>
      </c>
      <c r="L379" t="s">
        <v>134</v>
      </c>
    </row>
    <row r="380" spans="1:12" x14ac:dyDescent="0.25">
      <c r="A380">
        <v>3</v>
      </c>
      <c r="B380">
        <v>30</v>
      </c>
      <c r="C380">
        <v>2</v>
      </c>
      <c r="D380">
        <v>0</v>
      </c>
      <c r="E380">
        <v>2024</v>
      </c>
      <c r="F380" t="s">
        <v>25</v>
      </c>
      <c r="G380" t="s">
        <v>26</v>
      </c>
      <c r="H380" t="s">
        <v>45</v>
      </c>
      <c r="I380" t="s">
        <v>15</v>
      </c>
      <c r="J380" t="s">
        <v>87</v>
      </c>
      <c r="K380">
        <v>0.27653944329232488</v>
      </c>
      <c r="L380" t="s">
        <v>146</v>
      </c>
    </row>
    <row r="381" spans="1:12" x14ac:dyDescent="0.25">
      <c r="A381">
        <v>3</v>
      </c>
      <c r="B381">
        <v>30</v>
      </c>
      <c r="C381">
        <v>2</v>
      </c>
      <c r="D381">
        <v>1</v>
      </c>
      <c r="E381">
        <v>2024</v>
      </c>
      <c r="F381" t="s">
        <v>25</v>
      </c>
      <c r="G381" t="s">
        <v>26</v>
      </c>
      <c r="H381" t="s">
        <v>45</v>
      </c>
      <c r="I381" t="s">
        <v>15</v>
      </c>
      <c r="J381" t="s">
        <v>87</v>
      </c>
      <c r="K381">
        <v>0.27653944329232488</v>
      </c>
      <c r="L381" t="s">
        <v>145</v>
      </c>
    </row>
    <row r="382" spans="1:12" x14ac:dyDescent="0.25">
      <c r="A382">
        <v>3</v>
      </c>
      <c r="B382">
        <v>30</v>
      </c>
      <c r="C382">
        <v>2</v>
      </c>
      <c r="D382">
        <v>2</v>
      </c>
      <c r="E382">
        <v>2024</v>
      </c>
      <c r="F382" t="s">
        <v>25</v>
      </c>
      <c r="G382" t="s">
        <v>26</v>
      </c>
      <c r="H382" t="s">
        <v>45</v>
      </c>
      <c r="I382" t="s">
        <v>15</v>
      </c>
      <c r="J382" t="s">
        <v>87</v>
      </c>
      <c r="K382">
        <v>0.27653944329232488</v>
      </c>
      <c r="L382" t="s">
        <v>134</v>
      </c>
    </row>
    <row r="383" spans="1:12" x14ac:dyDescent="0.25">
      <c r="A383">
        <v>3</v>
      </c>
      <c r="B383">
        <v>30</v>
      </c>
      <c r="C383">
        <v>2</v>
      </c>
      <c r="D383">
        <v>0</v>
      </c>
      <c r="E383">
        <v>2024</v>
      </c>
      <c r="F383" t="s">
        <v>25</v>
      </c>
      <c r="G383" t="s">
        <v>26</v>
      </c>
      <c r="H383" t="s">
        <v>45</v>
      </c>
      <c r="I383" t="s">
        <v>16</v>
      </c>
      <c r="J383" t="s">
        <v>88</v>
      </c>
      <c r="K383">
        <v>4.7009966357232966E-2</v>
      </c>
      <c r="L383" t="s">
        <v>146</v>
      </c>
    </row>
    <row r="384" spans="1:12" x14ac:dyDescent="0.25">
      <c r="A384">
        <v>3</v>
      </c>
      <c r="B384">
        <v>30</v>
      </c>
      <c r="C384">
        <v>2</v>
      </c>
      <c r="D384">
        <v>1</v>
      </c>
      <c r="E384">
        <v>2024</v>
      </c>
      <c r="F384" t="s">
        <v>25</v>
      </c>
      <c r="G384" t="s">
        <v>26</v>
      </c>
      <c r="H384" t="s">
        <v>45</v>
      </c>
      <c r="I384" t="s">
        <v>16</v>
      </c>
      <c r="J384" t="s">
        <v>88</v>
      </c>
      <c r="K384">
        <v>4.7009966357232966E-2</v>
      </c>
      <c r="L384" t="s">
        <v>145</v>
      </c>
    </row>
    <row r="385" spans="1:12" x14ac:dyDescent="0.25">
      <c r="A385">
        <v>3</v>
      </c>
      <c r="B385">
        <v>30</v>
      </c>
      <c r="C385">
        <v>2</v>
      </c>
      <c r="D385">
        <v>2</v>
      </c>
      <c r="E385">
        <v>2024</v>
      </c>
      <c r="F385" t="s">
        <v>25</v>
      </c>
      <c r="G385" t="s">
        <v>26</v>
      </c>
      <c r="H385" t="s">
        <v>45</v>
      </c>
      <c r="I385" t="s">
        <v>16</v>
      </c>
      <c r="J385" t="s">
        <v>88</v>
      </c>
      <c r="K385">
        <v>4.7009966357232966E-2</v>
      </c>
      <c r="L385" t="s">
        <v>134</v>
      </c>
    </row>
    <row r="386" spans="1:12" x14ac:dyDescent="0.25">
      <c r="A386">
        <v>3</v>
      </c>
      <c r="B386">
        <v>30</v>
      </c>
      <c r="C386">
        <v>2</v>
      </c>
      <c r="D386">
        <v>0</v>
      </c>
      <c r="E386">
        <v>2024</v>
      </c>
      <c r="F386" t="s">
        <v>25</v>
      </c>
      <c r="G386" t="s">
        <v>26</v>
      </c>
      <c r="H386" t="s">
        <v>45</v>
      </c>
      <c r="I386" t="s">
        <v>16</v>
      </c>
      <c r="J386" t="s">
        <v>89</v>
      </c>
      <c r="K386">
        <v>6.1284722765276932E-2</v>
      </c>
      <c r="L386" t="s">
        <v>146</v>
      </c>
    </row>
    <row r="387" spans="1:12" x14ac:dyDescent="0.25">
      <c r="A387">
        <v>3</v>
      </c>
      <c r="B387">
        <v>30</v>
      </c>
      <c r="C387">
        <v>2</v>
      </c>
      <c r="D387">
        <v>1</v>
      </c>
      <c r="E387">
        <v>2024</v>
      </c>
      <c r="F387" t="s">
        <v>25</v>
      </c>
      <c r="G387" t="s">
        <v>26</v>
      </c>
      <c r="H387" t="s">
        <v>45</v>
      </c>
      <c r="I387" t="s">
        <v>16</v>
      </c>
      <c r="J387" t="s">
        <v>89</v>
      </c>
      <c r="K387">
        <v>6.1284722765276932E-2</v>
      </c>
      <c r="L387" t="s">
        <v>145</v>
      </c>
    </row>
    <row r="388" spans="1:12" x14ac:dyDescent="0.25">
      <c r="A388">
        <v>3</v>
      </c>
      <c r="B388">
        <v>30</v>
      </c>
      <c r="C388">
        <v>2</v>
      </c>
      <c r="D388">
        <v>2</v>
      </c>
      <c r="E388">
        <v>2024</v>
      </c>
      <c r="F388" t="s">
        <v>25</v>
      </c>
      <c r="G388" t="s">
        <v>26</v>
      </c>
      <c r="H388" t="s">
        <v>45</v>
      </c>
      <c r="I388" t="s">
        <v>16</v>
      </c>
      <c r="J388" t="s">
        <v>89</v>
      </c>
      <c r="K388">
        <v>6.1284722765276932E-2</v>
      </c>
      <c r="L388" t="s">
        <v>134</v>
      </c>
    </row>
    <row r="389" spans="1:12" x14ac:dyDescent="0.25">
      <c r="A389">
        <v>3</v>
      </c>
      <c r="B389">
        <v>30</v>
      </c>
      <c r="C389">
        <v>2</v>
      </c>
      <c r="D389">
        <v>0</v>
      </c>
      <c r="E389">
        <v>2024</v>
      </c>
      <c r="F389" t="s">
        <v>25</v>
      </c>
      <c r="G389" t="s">
        <v>26</v>
      </c>
      <c r="H389" t="s">
        <v>45</v>
      </c>
      <c r="I389" t="s">
        <v>16</v>
      </c>
      <c r="J389" t="s">
        <v>91</v>
      </c>
      <c r="K389">
        <v>21.002034089684024</v>
      </c>
      <c r="L389" t="s">
        <v>146</v>
      </c>
    </row>
    <row r="390" spans="1:12" x14ac:dyDescent="0.25">
      <c r="A390">
        <v>3</v>
      </c>
      <c r="B390">
        <v>30</v>
      </c>
      <c r="C390">
        <v>2</v>
      </c>
      <c r="D390">
        <v>1</v>
      </c>
      <c r="E390">
        <v>2024</v>
      </c>
      <c r="F390" t="s">
        <v>25</v>
      </c>
      <c r="G390" t="s">
        <v>26</v>
      </c>
      <c r="H390" t="s">
        <v>45</v>
      </c>
      <c r="I390" t="s">
        <v>16</v>
      </c>
      <c r="J390" t="s">
        <v>91</v>
      </c>
      <c r="K390">
        <v>21.002034089684024</v>
      </c>
      <c r="L390" t="s">
        <v>145</v>
      </c>
    </row>
    <row r="391" spans="1:12" x14ac:dyDescent="0.25">
      <c r="A391">
        <v>3</v>
      </c>
      <c r="B391">
        <v>30</v>
      </c>
      <c r="C391">
        <v>2</v>
      </c>
      <c r="D391">
        <v>2</v>
      </c>
      <c r="E391">
        <v>2024</v>
      </c>
      <c r="F391" t="s">
        <v>25</v>
      </c>
      <c r="G391" t="s">
        <v>26</v>
      </c>
      <c r="H391" t="s">
        <v>45</v>
      </c>
      <c r="I391" t="s">
        <v>16</v>
      </c>
      <c r="J391" t="s">
        <v>91</v>
      </c>
      <c r="K391">
        <v>21.002034089684024</v>
      </c>
      <c r="L391" t="s">
        <v>134</v>
      </c>
    </row>
    <row r="392" spans="1:12" x14ac:dyDescent="0.25">
      <c r="A392">
        <v>3</v>
      </c>
      <c r="B392">
        <v>30</v>
      </c>
      <c r="C392">
        <v>2</v>
      </c>
      <c r="D392">
        <v>0</v>
      </c>
      <c r="E392">
        <v>2024</v>
      </c>
      <c r="F392" t="s">
        <v>25</v>
      </c>
      <c r="G392" t="s">
        <v>26</v>
      </c>
      <c r="H392" t="s">
        <v>45</v>
      </c>
      <c r="I392" t="s">
        <v>16</v>
      </c>
      <c r="J392" t="s">
        <v>92</v>
      </c>
      <c r="K392">
        <v>0.1449759054768722</v>
      </c>
      <c r="L392" t="s">
        <v>146</v>
      </c>
    </row>
    <row r="393" spans="1:12" x14ac:dyDescent="0.25">
      <c r="A393">
        <v>3</v>
      </c>
      <c r="B393">
        <v>30</v>
      </c>
      <c r="C393">
        <v>2</v>
      </c>
      <c r="D393">
        <v>1</v>
      </c>
      <c r="E393">
        <v>2024</v>
      </c>
      <c r="F393" t="s">
        <v>25</v>
      </c>
      <c r="G393" t="s">
        <v>26</v>
      </c>
      <c r="H393" t="s">
        <v>45</v>
      </c>
      <c r="I393" t="s">
        <v>16</v>
      </c>
      <c r="J393" t="s">
        <v>92</v>
      </c>
      <c r="K393">
        <v>0.1449759054768722</v>
      </c>
      <c r="L393" t="s">
        <v>145</v>
      </c>
    </row>
    <row r="394" spans="1:12" x14ac:dyDescent="0.25">
      <c r="A394">
        <v>3</v>
      </c>
      <c r="B394">
        <v>30</v>
      </c>
      <c r="C394">
        <v>2</v>
      </c>
      <c r="D394">
        <v>2</v>
      </c>
      <c r="E394">
        <v>2024</v>
      </c>
      <c r="F394" t="s">
        <v>25</v>
      </c>
      <c r="G394" t="s">
        <v>26</v>
      </c>
      <c r="H394" t="s">
        <v>45</v>
      </c>
      <c r="I394" t="s">
        <v>16</v>
      </c>
      <c r="J394" t="s">
        <v>92</v>
      </c>
      <c r="K394">
        <v>0.1449759054768722</v>
      </c>
      <c r="L394" t="s">
        <v>134</v>
      </c>
    </row>
    <row r="395" spans="1:12" x14ac:dyDescent="0.25">
      <c r="A395">
        <v>3</v>
      </c>
      <c r="B395">
        <v>30</v>
      </c>
      <c r="C395">
        <v>2</v>
      </c>
      <c r="D395">
        <v>0</v>
      </c>
      <c r="E395">
        <v>2024</v>
      </c>
      <c r="F395" t="s">
        <v>25</v>
      </c>
      <c r="G395" t="s">
        <v>26</v>
      </c>
      <c r="H395" t="s">
        <v>45</v>
      </c>
      <c r="I395" t="s">
        <v>24</v>
      </c>
      <c r="J395" t="s">
        <v>112</v>
      </c>
      <c r="K395">
        <v>1.6000956398194571E-2</v>
      </c>
      <c r="L395" t="s">
        <v>146</v>
      </c>
    </row>
    <row r="396" spans="1:12" x14ac:dyDescent="0.25">
      <c r="A396">
        <v>3</v>
      </c>
      <c r="B396">
        <v>30</v>
      </c>
      <c r="C396">
        <v>2</v>
      </c>
      <c r="D396">
        <v>1</v>
      </c>
      <c r="E396">
        <v>2024</v>
      </c>
      <c r="F396" t="s">
        <v>25</v>
      </c>
      <c r="G396" t="s">
        <v>26</v>
      </c>
      <c r="H396" t="s">
        <v>45</v>
      </c>
      <c r="I396" t="s">
        <v>24</v>
      </c>
      <c r="J396" t="s">
        <v>112</v>
      </c>
      <c r="K396">
        <v>1.6000956398194571E-2</v>
      </c>
      <c r="L396" t="s">
        <v>145</v>
      </c>
    </row>
    <row r="397" spans="1:12" x14ac:dyDescent="0.25">
      <c r="A397">
        <v>3</v>
      </c>
      <c r="B397">
        <v>30</v>
      </c>
      <c r="C397">
        <v>2</v>
      </c>
      <c r="D397">
        <v>2</v>
      </c>
      <c r="E397">
        <v>2024</v>
      </c>
      <c r="F397" t="s">
        <v>25</v>
      </c>
      <c r="G397" t="s">
        <v>26</v>
      </c>
      <c r="H397" t="s">
        <v>45</v>
      </c>
      <c r="I397" t="s">
        <v>24</v>
      </c>
      <c r="J397" t="s">
        <v>112</v>
      </c>
      <c r="K397">
        <v>1.6000956398194571E-2</v>
      </c>
      <c r="L397" t="s">
        <v>134</v>
      </c>
    </row>
    <row r="398" spans="1:12" x14ac:dyDescent="0.25">
      <c r="A398">
        <v>3</v>
      </c>
      <c r="B398">
        <v>30</v>
      </c>
      <c r="C398">
        <v>2</v>
      </c>
      <c r="D398">
        <v>0</v>
      </c>
      <c r="E398">
        <v>2024</v>
      </c>
      <c r="F398" t="s">
        <v>25</v>
      </c>
      <c r="G398" t="s">
        <v>26</v>
      </c>
      <c r="H398" t="s">
        <v>46</v>
      </c>
      <c r="I398" t="s">
        <v>11</v>
      </c>
      <c r="J398" t="s">
        <v>93</v>
      </c>
      <c r="K398">
        <v>0.21534753844988055</v>
      </c>
      <c r="L398" t="s">
        <v>146</v>
      </c>
    </row>
    <row r="399" spans="1:12" x14ac:dyDescent="0.25">
      <c r="A399">
        <v>3</v>
      </c>
      <c r="B399">
        <v>30</v>
      </c>
      <c r="C399">
        <v>2</v>
      </c>
      <c r="D399">
        <v>1</v>
      </c>
      <c r="E399">
        <v>2024</v>
      </c>
      <c r="F399" t="s">
        <v>25</v>
      </c>
      <c r="G399" t="s">
        <v>26</v>
      </c>
      <c r="H399" t="s">
        <v>46</v>
      </c>
      <c r="I399" t="s">
        <v>11</v>
      </c>
      <c r="J399" t="s">
        <v>93</v>
      </c>
      <c r="K399">
        <v>0.21534753844988055</v>
      </c>
      <c r="L399" t="s">
        <v>145</v>
      </c>
    </row>
    <row r="400" spans="1:12" x14ac:dyDescent="0.25">
      <c r="A400">
        <v>3</v>
      </c>
      <c r="B400">
        <v>30</v>
      </c>
      <c r="C400">
        <v>2</v>
      </c>
      <c r="D400">
        <v>2</v>
      </c>
      <c r="E400">
        <v>2024</v>
      </c>
      <c r="F400" t="s">
        <v>25</v>
      </c>
      <c r="G400" t="s">
        <v>26</v>
      </c>
      <c r="H400" t="s">
        <v>46</v>
      </c>
      <c r="I400" t="s">
        <v>11</v>
      </c>
      <c r="J400" t="s">
        <v>93</v>
      </c>
      <c r="K400">
        <v>0.21534753844988055</v>
      </c>
      <c r="L400" t="s">
        <v>134</v>
      </c>
    </row>
    <row r="401" spans="1:12" x14ac:dyDescent="0.25">
      <c r="A401">
        <v>3</v>
      </c>
      <c r="B401">
        <v>30</v>
      </c>
      <c r="C401">
        <v>2</v>
      </c>
      <c r="D401">
        <v>0</v>
      </c>
      <c r="E401">
        <v>2024</v>
      </c>
      <c r="F401" t="s">
        <v>25</v>
      </c>
      <c r="G401" t="s">
        <v>26</v>
      </c>
      <c r="H401" t="s">
        <v>46</v>
      </c>
      <c r="I401" t="s">
        <v>233</v>
      </c>
      <c r="J401" t="s">
        <v>94</v>
      </c>
      <c r="K401">
        <v>0.3028556359728245</v>
      </c>
      <c r="L401" t="s">
        <v>146</v>
      </c>
    </row>
    <row r="402" spans="1:12" x14ac:dyDescent="0.25">
      <c r="A402">
        <v>3</v>
      </c>
      <c r="B402">
        <v>30</v>
      </c>
      <c r="C402">
        <v>2</v>
      </c>
      <c r="D402">
        <v>1</v>
      </c>
      <c r="E402">
        <v>2024</v>
      </c>
      <c r="F402" t="s">
        <v>25</v>
      </c>
      <c r="G402" t="s">
        <v>26</v>
      </c>
      <c r="H402" t="s">
        <v>46</v>
      </c>
      <c r="I402" t="s">
        <v>233</v>
      </c>
      <c r="J402" t="s">
        <v>94</v>
      </c>
      <c r="K402">
        <v>0.15142781798641225</v>
      </c>
      <c r="L402" t="s">
        <v>145</v>
      </c>
    </row>
    <row r="403" spans="1:12" x14ac:dyDescent="0.25">
      <c r="A403">
        <v>3</v>
      </c>
      <c r="B403">
        <v>30</v>
      </c>
      <c r="C403">
        <v>2</v>
      </c>
      <c r="D403">
        <v>2</v>
      </c>
      <c r="E403">
        <v>2024</v>
      </c>
      <c r="F403" t="s">
        <v>25</v>
      </c>
      <c r="G403" t="s">
        <v>26</v>
      </c>
      <c r="H403" t="s">
        <v>46</v>
      </c>
      <c r="I403" t="s">
        <v>233</v>
      </c>
      <c r="J403" t="s">
        <v>94</v>
      </c>
      <c r="K403">
        <v>0.15142781798641225</v>
      </c>
      <c r="L403" t="s">
        <v>134</v>
      </c>
    </row>
    <row r="404" spans="1:12" x14ac:dyDescent="0.25">
      <c r="A404">
        <v>3</v>
      </c>
      <c r="B404">
        <v>30</v>
      </c>
      <c r="C404">
        <v>2</v>
      </c>
      <c r="D404">
        <v>0</v>
      </c>
      <c r="E404">
        <v>2024</v>
      </c>
      <c r="F404" t="s">
        <v>25</v>
      </c>
      <c r="G404" t="s">
        <v>26</v>
      </c>
      <c r="H404" t="s">
        <v>46</v>
      </c>
      <c r="I404" t="s">
        <v>17</v>
      </c>
      <c r="J404" t="s">
        <v>95</v>
      </c>
      <c r="K404">
        <v>17.017713086089056</v>
      </c>
      <c r="L404" t="s">
        <v>146</v>
      </c>
    </row>
    <row r="405" spans="1:12" x14ac:dyDescent="0.25">
      <c r="A405">
        <v>3</v>
      </c>
      <c r="B405">
        <v>30</v>
      </c>
      <c r="C405">
        <v>2</v>
      </c>
      <c r="D405">
        <v>1</v>
      </c>
      <c r="E405">
        <v>2024</v>
      </c>
      <c r="F405" t="s">
        <v>25</v>
      </c>
      <c r="G405" t="s">
        <v>26</v>
      </c>
      <c r="H405" t="s">
        <v>46</v>
      </c>
      <c r="I405" t="s">
        <v>17</v>
      </c>
      <c r="J405" t="s">
        <v>95</v>
      </c>
      <c r="K405">
        <v>17.017713086089056</v>
      </c>
      <c r="L405" t="s">
        <v>145</v>
      </c>
    </row>
    <row r="406" spans="1:12" x14ac:dyDescent="0.25">
      <c r="A406">
        <v>3</v>
      </c>
      <c r="B406">
        <v>30</v>
      </c>
      <c r="C406">
        <v>2</v>
      </c>
      <c r="D406">
        <v>2</v>
      </c>
      <c r="E406">
        <v>2024</v>
      </c>
      <c r="F406" t="s">
        <v>25</v>
      </c>
      <c r="G406" t="s">
        <v>26</v>
      </c>
      <c r="H406" t="s">
        <v>46</v>
      </c>
      <c r="I406" t="s">
        <v>17</v>
      </c>
      <c r="J406" t="s">
        <v>95</v>
      </c>
      <c r="K406">
        <v>17.017713086089056</v>
      </c>
      <c r="L406" t="s">
        <v>134</v>
      </c>
    </row>
    <row r="407" spans="1:12" x14ac:dyDescent="0.25">
      <c r="A407">
        <v>3</v>
      </c>
      <c r="B407">
        <v>30</v>
      </c>
      <c r="C407">
        <v>2</v>
      </c>
      <c r="D407">
        <v>0</v>
      </c>
      <c r="E407">
        <v>2024</v>
      </c>
      <c r="F407" t="s">
        <v>25</v>
      </c>
      <c r="G407" t="s">
        <v>26</v>
      </c>
      <c r="H407" t="s">
        <v>46</v>
      </c>
      <c r="I407" t="s">
        <v>17</v>
      </c>
      <c r="J407" t="s">
        <v>96</v>
      </c>
      <c r="K407">
        <v>2.2736834851726225E-2</v>
      </c>
      <c r="L407" t="s">
        <v>146</v>
      </c>
    </row>
    <row r="408" spans="1:12" x14ac:dyDescent="0.25">
      <c r="A408">
        <v>3</v>
      </c>
      <c r="B408">
        <v>30</v>
      </c>
      <c r="C408">
        <v>2</v>
      </c>
      <c r="D408">
        <v>1</v>
      </c>
      <c r="E408">
        <v>2024</v>
      </c>
      <c r="F408" t="s">
        <v>25</v>
      </c>
      <c r="G408" t="s">
        <v>26</v>
      </c>
      <c r="H408" t="s">
        <v>46</v>
      </c>
      <c r="I408" t="s">
        <v>17</v>
      </c>
      <c r="J408" t="s">
        <v>96</v>
      </c>
      <c r="K408">
        <v>2.2736834851726225E-2</v>
      </c>
      <c r="L408" t="s">
        <v>145</v>
      </c>
    </row>
    <row r="409" spans="1:12" x14ac:dyDescent="0.25">
      <c r="A409">
        <v>3</v>
      </c>
      <c r="B409">
        <v>30</v>
      </c>
      <c r="C409">
        <v>2</v>
      </c>
      <c r="D409">
        <v>2</v>
      </c>
      <c r="E409">
        <v>2024</v>
      </c>
      <c r="F409" t="s">
        <v>25</v>
      </c>
      <c r="G409" t="s">
        <v>26</v>
      </c>
      <c r="H409" t="s">
        <v>46</v>
      </c>
      <c r="I409" t="s">
        <v>17</v>
      </c>
      <c r="J409" t="s">
        <v>96</v>
      </c>
      <c r="K409">
        <v>2.2736834851726225E-2</v>
      </c>
      <c r="L409" t="s">
        <v>134</v>
      </c>
    </row>
    <row r="410" spans="1:12" x14ac:dyDescent="0.25">
      <c r="A410">
        <v>3</v>
      </c>
      <c r="B410">
        <v>30</v>
      </c>
      <c r="C410">
        <v>2</v>
      </c>
      <c r="D410">
        <v>0</v>
      </c>
      <c r="E410">
        <v>2024</v>
      </c>
      <c r="F410" t="s">
        <v>25</v>
      </c>
      <c r="G410" t="s">
        <v>26</v>
      </c>
      <c r="H410" t="s">
        <v>46</v>
      </c>
      <c r="I410" t="s">
        <v>17</v>
      </c>
      <c r="J410" t="s">
        <v>97</v>
      </c>
      <c r="K410">
        <v>3.9460490800803378</v>
      </c>
      <c r="L410" t="s">
        <v>146</v>
      </c>
    </row>
    <row r="411" spans="1:12" x14ac:dyDescent="0.25">
      <c r="A411">
        <v>3</v>
      </c>
      <c r="B411">
        <v>30</v>
      </c>
      <c r="C411">
        <v>2</v>
      </c>
      <c r="D411">
        <v>1</v>
      </c>
      <c r="E411">
        <v>2024</v>
      </c>
      <c r="F411" t="s">
        <v>25</v>
      </c>
      <c r="G411" t="s">
        <v>26</v>
      </c>
      <c r="H411" t="s">
        <v>46</v>
      </c>
      <c r="I411" t="s">
        <v>17</v>
      </c>
      <c r="J411" t="s">
        <v>97</v>
      </c>
      <c r="K411">
        <v>3.8927459874302115</v>
      </c>
      <c r="L411" t="s">
        <v>145</v>
      </c>
    </row>
    <row r="412" spans="1:12" x14ac:dyDescent="0.25">
      <c r="A412">
        <v>3</v>
      </c>
      <c r="B412">
        <v>30</v>
      </c>
      <c r="C412">
        <v>2</v>
      </c>
      <c r="D412">
        <v>2</v>
      </c>
      <c r="E412">
        <v>2024</v>
      </c>
      <c r="F412" t="s">
        <v>25</v>
      </c>
      <c r="G412" t="s">
        <v>26</v>
      </c>
      <c r="H412" t="s">
        <v>46</v>
      </c>
      <c r="I412" t="s">
        <v>17</v>
      </c>
      <c r="J412" t="s">
        <v>97</v>
      </c>
      <c r="K412">
        <v>3.8927459874302115</v>
      </c>
      <c r="L412" t="s">
        <v>134</v>
      </c>
    </row>
    <row r="413" spans="1:12" x14ac:dyDescent="0.25">
      <c r="A413">
        <v>3</v>
      </c>
      <c r="B413">
        <v>30</v>
      </c>
      <c r="C413">
        <v>2</v>
      </c>
      <c r="D413">
        <v>0</v>
      </c>
      <c r="E413">
        <v>2024</v>
      </c>
      <c r="F413" t="s">
        <v>25</v>
      </c>
      <c r="G413" t="s">
        <v>26</v>
      </c>
      <c r="H413" t="s">
        <v>46</v>
      </c>
      <c r="I413" t="s">
        <v>18</v>
      </c>
      <c r="J413" t="s">
        <v>101</v>
      </c>
      <c r="K413">
        <v>9.2054041996387531E-2</v>
      </c>
      <c r="L413" t="s">
        <v>146</v>
      </c>
    </row>
    <row r="414" spans="1:12" x14ac:dyDescent="0.25">
      <c r="A414">
        <v>3</v>
      </c>
      <c r="B414">
        <v>30</v>
      </c>
      <c r="C414">
        <v>2</v>
      </c>
      <c r="D414">
        <v>1</v>
      </c>
      <c r="E414">
        <v>2024</v>
      </c>
      <c r="F414" t="s">
        <v>25</v>
      </c>
      <c r="G414" t="s">
        <v>26</v>
      </c>
      <c r="H414" t="s">
        <v>46</v>
      </c>
      <c r="I414" t="s">
        <v>18</v>
      </c>
      <c r="J414" t="s">
        <v>101</v>
      </c>
      <c r="K414">
        <v>4.6027020998193766E-2</v>
      </c>
      <c r="L414" t="s">
        <v>145</v>
      </c>
    </row>
    <row r="415" spans="1:12" x14ac:dyDescent="0.25">
      <c r="A415">
        <v>3</v>
      </c>
      <c r="B415">
        <v>30</v>
      </c>
      <c r="C415">
        <v>2</v>
      </c>
      <c r="D415">
        <v>2</v>
      </c>
      <c r="E415">
        <v>2024</v>
      </c>
      <c r="F415" t="s">
        <v>25</v>
      </c>
      <c r="G415" t="s">
        <v>26</v>
      </c>
      <c r="H415" t="s">
        <v>46</v>
      </c>
      <c r="I415" t="s">
        <v>18</v>
      </c>
      <c r="J415" t="s">
        <v>101</v>
      </c>
      <c r="K415">
        <v>4.6027020998193766E-2</v>
      </c>
      <c r="L415" t="s">
        <v>134</v>
      </c>
    </row>
    <row r="416" spans="1:12" x14ac:dyDescent="0.25">
      <c r="A416">
        <v>3</v>
      </c>
      <c r="B416">
        <v>30</v>
      </c>
      <c r="C416">
        <v>2</v>
      </c>
      <c r="D416">
        <v>0</v>
      </c>
      <c r="E416">
        <v>2024</v>
      </c>
      <c r="F416" t="s">
        <v>25</v>
      </c>
      <c r="G416" t="s">
        <v>26</v>
      </c>
      <c r="H416" t="s">
        <v>46</v>
      </c>
      <c r="I416" t="s">
        <v>18</v>
      </c>
      <c r="J416" t="s">
        <v>102</v>
      </c>
      <c r="K416">
        <v>2.32684930687174E-3</v>
      </c>
      <c r="L416" t="s">
        <v>146</v>
      </c>
    </row>
    <row r="417" spans="1:12" x14ac:dyDescent="0.25">
      <c r="A417">
        <v>3</v>
      </c>
      <c r="B417">
        <v>30</v>
      </c>
      <c r="C417">
        <v>2</v>
      </c>
      <c r="D417">
        <v>1</v>
      </c>
      <c r="E417">
        <v>2024</v>
      </c>
      <c r="F417" t="s">
        <v>25</v>
      </c>
      <c r="G417" t="s">
        <v>26</v>
      </c>
      <c r="H417" t="s">
        <v>46</v>
      </c>
      <c r="I417" t="s">
        <v>18</v>
      </c>
      <c r="J417" t="s">
        <v>102</v>
      </c>
      <c r="K417">
        <v>1.16342465343587E-3</v>
      </c>
      <c r="L417" t="s">
        <v>145</v>
      </c>
    </row>
    <row r="418" spans="1:12" x14ac:dyDescent="0.25">
      <c r="A418">
        <v>3</v>
      </c>
      <c r="B418">
        <v>30</v>
      </c>
      <c r="C418">
        <v>2</v>
      </c>
      <c r="D418">
        <v>2</v>
      </c>
      <c r="E418">
        <v>2024</v>
      </c>
      <c r="F418" t="s">
        <v>25</v>
      </c>
      <c r="G418" t="s">
        <v>26</v>
      </c>
      <c r="H418" t="s">
        <v>46</v>
      </c>
      <c r="I418" t="s">
        <v>18</v>
      </c>
      <c r="J418" t="s">
        <v>102</v>
      </c>
      <c r="K418">
        <v>1.16342465343587E-3</v>
      </c>
      <c r="L418" t="s">
        <v>134</v>
      </c>
    </row>
    <row r="419" spans="1:12" x14ac:dyDescent="0.25">
      <c r="A419">
        <v>3</v>
      </c>
      <c r="B419">
        <v>30</v>
      </c>
      <c r="C419">
        <v>2</v>
      </c>
      <c r="D419">
        <v>0</v>
      </c>
      <c r="E419">
        <v>2024</v>
      </c>
      <c r="F419" t="s">
        <v>25</v>
      </c>
      <c r="G419" t="s">
        <v>26</v>
      </c>
      <c r="H419" t="s">
        <v>46</v>
      </c>
      <c r="I419" t="s">
        <v>18</v>
      </c>
      <c r="J419" t="s">
        <v>103</v>
      </c>
      <c r="K419">
        <v>0.17910587363812769</v>
      </c>
      <c r="L419" t="s">
        <v>146</v>
      </c>
    </row>
    <row r="420" spans="1:12" x14ac:dyDescent="0.25">
      <c r="A420">
        <v>3</v>
      </c>
      <c r="B420">
        <v>30</v>
      </c>
      <c r="C420">
        <v>2</v>
      </c>
      <c r="D420">
        <v>1</v>
      </c>
      <c r="E420">
        <v>2024</v>
      </c>
      <c r="F420" t="s">
        <v>25</v>
      </c>
      <c r="G420" t="s">
        <v>26</v>
      </c>
      <c r="H420" t="s">
        <v>46</v>
      </c>
      <c r="I420" t="s">
        <v>18</v>
      </c>
      <c r="J420" t="s">
        <v>103</v>
      </c>
      <c r="K420">
        <v>8.9552936819063844E-2</v>
      </c>
      <c r="L420" t="s">
        <v>145</v>
      </c>
    </row>
    <row r="421" spans="1:12" x14ac:dyDescent="0.25">
      <c r="A421">
        <v>3</v>
      </c>
      <c r="B421">
        <v>30</v>
      </c>
      <c r="C421">
        <v>2</v>
      </c>
      <c r="D421">
        <v>2</v>
      </c>
      <c r="E421">
        <v>2024</v>
      </c>
      <c r="F421" t="s">
        <v>25</v>
      </c>
      <c r="G421" t="s">
        <v>26</v>
      </c>
      <c r="H421" t="s">
        <v>46</v>
      </c>
      <c r="I421" t="s">
        <v>18</v>
      </c>
      <c r="J421" t="s">
        <v>103</v>
      </c>
      <c r="K421">
        <v>8.9552936819063844E-2</v>
      </c>
      <c r="L421" t="s">
        <v>134</v>
      </c>
    </row>
    <row r="422" spans="1:12" x14ac:dyDescent="0.25">
      <c r="A422">
        <v>3</v>
      </c>
      <c r="B422">
        <v>30</v>
      </c>
      <c r="C422">
        <v>2</v>
      </c>
      <c r="D422">
        <v>0</v>
      </c>
      <c r="E422">
        <v>2024</v>
      </c>
      <c r="F422" t="s">
        <v>25</v>
      </c>
      <c r="G422" t="s">
        <v>26</v>
      </c>
      <c r="H422" t="s">
        <v>46</v>
      </c>
      <c r="I422" t="s">
        <v>18</v>
      </c>
      <c r="J422" t="s">
        <v>104</v>
      </c>
      <c r="K422">
        <v>2.9368871031437531E-2</v>
      </c>
      <c r="L422" t="s">
        <v>146</v>
      </c>
    </row>
    <row r="423" spans="1:12" x14ac:dyDescent="0.25">
      <c r="A423">
        <v>3</v>
      </c>
      <c r="B423">
        <v>30</v>
      </c>
      <c r="C423">
        <v>2</v>
      </c>
      <c r="D423">
        <v>1</v>
      </c>
      <c r="E423">
        <v>2024</v>
      </c>
      <c r="F423" t="s">
        <v>25</v>
      </c>
      <c r="G423" t="s">
        <v>26</v>
      </c>
      <c r="H423" t="s">
        <v>46</v>
      </c>
      <c r="I423" t="s">
        <v>18</v>
      </c>
      <c r="J423" t="s">
        <v>104</v>
      </c>
      <c r="K423">
        <v>1.4684435515718765E-2</v>
      </c>
      <c r="L423" t="s">
        <v>145</v>
      </c>
    </row>
    <row r="424" spans="1:12" x14ac:dyDescent="0.25">
      <c r="A424">
        <v>3</v>
      </c>
      <c r="B424">
        <v>30</v>
      </c>
      <c r="C424">
        <v>2</v>
      </c>
      <c r="D424">
        <v>2</v>
      </c>
      <c r="E424">
        <v>2024</v>
      </c>
      <c r="F424" t="s">
        <v>25</v>
      </c>
      <c r="G424" t="s">
        <v>26</v>
      </c>
      <c r="H424" t="s">
        <v>46</v>
      </c>
      <c r="I424" t="s">
        <v>18</v>
      </c>
      <c r="J424" t="s">
        <v>104</v>
      </c>
      <c r="K424">
        <v>1.4684435515718765E-2</v>
      </c>
      <c r="L424" t="s">
        <v>134</v>
      </c>
    </row>
    <row r="425" spans="1:12" x14ac:dyDescent="0.25">
      <c r="A425">
        <v>3</v>
      </c>
      <c r="B425">
        <v>30</v>
      </c>
      <c r="C425">
        <v>2</v>
      </c>
      <c r="D425">
        <v>0</v>
      </c>
      <c r="E425">
        <v>2024</v>
      </c>
      <c r="F425" t="s">
        <v>25</v>
      </c>
      <c r="G425" t="s">
        <v>26</v>
      </c>
      <c r="H425" t="s">
        <v>46</v>
      </c>
      <c r="I425" t="s">
        <v>19</v>
      </c>
      <c r="J425" t="s">
        <v>106</v>
      </c>
      <c r="K425">
        <v>0.18088435038941386</v>
      </c>
      <c r="L425" t="s">
        <v>146</v>
      </c>
    </row>
    <row r="426" spans="1:12" x14ac:dyDescent="0.25">
      <c r="A426">
        <v>3</v>
      </c>
      <c r="B426">
        <v>30</v>
      </c>
      <c r="C426">
        <v>2</v>
      </c>
      <c r="D426">
        <v>1</v>
      </c>
      <c r="E426">
        <v>2024</v>
      </c>
      <c r="F426" t="s">
        <v>25</v>
      </c>
      <c r="G426" t="s">
        <v>26</v>
      </c>
      <c r="H426" t="s">
        <v>46</v>
      </c>
      <c r="I426" t="s">
        <v>19</v>
      </c>
      <c r="J426" t="s">
        <v>106</v>
      </c>
      <c r="K426">
        <v>0.18088435038941386</v>
      </c>
      <c r="L426" t="s">
        <v>145</v>
      </c>
    </row>
    <row r="427" spans="1:12" x14ac:dyDescent="0.25">
      <c r="A427">
        <v>3</v>
      </c>
      <c r="B427">
        <v>30</v>
      </c>
      <c r="C427">
        <v>2</v>
      </c>
      <c r="D427">
        <v>2</v>
      </c>
      <c r="E427">
        <v>2024</v>
      </c>
      <c r="F427" t="s">
        <v>25</v>
      </c>
      <c r="G427" t="s">
        <v>26</v>
      </c>
      <c r="H427" t="s">
        <v>46</v>
      </c>
      <c r="I427" t="s">
        <v>19</v>
      </c>
      <c r="J427" t="s">
        <v>106</v>
      </c>
      <c r="K427">
        <v>0.18088435038941386</v>
      </c>
      <c r="L427" t="s">
        <v>134</v>
      </c>
    </row>
    <row r="428" spans="1:12" x14ac:dyDescent="0.25">
      <c r="A428">
        <v>3</v>
      </c>
      <c r="B428">
        <v>30</v>
      </c>
      <c r="C428">
        <v>2</v>
      </c>
      <c r="D428">
        <v>0</v>
      </c>
      <c r="E428">
        <v>2024</v>
      </c>
      <c r="F428" t="s">
        <v>25</v>
      </c>
      <c r="G428" t="s">
        <v>26</v>
      </c>
      <c r="H428" t="s">
        <v>46</v>
      </c>
      <c r="I428" t="s">
        <v>19</v>
      </c>
      <c r="J428" t="s">
        <v>107</v>
      </c>
      <c r="K428">
        <v>3.6862229085097085E-2</v>
      </c>
      <c r="L428" t="s">
        <v>146</v>
      </c>
    </row>
    <row r="429" spans="1:12" x14ac:dyDescent="0.25">
      <c r="A429">
        <v>3</v>
      </c>
      <c r="B429">
        <v>30</v>
      </c>
      <c r="C429">
        <v>2</v>
      </c>
      <c r="D429">
        <v>1</v>
      </c>
      <c r="E429">
        <v>2024</v>
      </c>
      <c r="F429" t="s">
        <v>25</v>
      </c>
      <c r="G429" t="s">
        <v>26</v>
      </c>
      <c r="H429" t="s">
        <v>46</v>
      </c>
      <c r="I429" t="s">
        <v>19</v>
      </c>
      <c r="J429" t="s">
        <v>107</v>
      </c>
      <c r="K429">
        <v>3.6862229085097085E-2</v>
      </c>
      <c r="L429" t="s">
        <v>145</v>
      </c>
    </row>
    <row r="430" spans="1:12" x14ac:dyDescent="0.25">
      <c r="A430">
        <v>3</v>
      </c>
      <c r="B430">
        <v>30</v>
      </c>
      <c r="C430">
        <v>2</v>
      </c>
      <c r="D430">
        <v>2</v>
      </c>
      <c r="E430">
        <v>2024</v>
      </c>
      <c r="F430" t="s">
        <v>25</v>
      </c>
      <c r="G430" t="s">
        <v>26</v>
      </c>
      <c r="H430" t="s">
        <v>46</v>
      </c>
      <c r="I430" t="s">
        <v>19</v>
      </c>
      <c r="J430" t="s">
        <v>107</v>
      </c>
      <c r="K430">
        <v>3.6862229085097085E-2</v>
      </c>
      <c r="L430" t="s">
        <v>134</v>
      </c>
    </row>
    <row r="431" spans="1:12" x14ac:dyDescent="0.25">
      <c r="A431">
        <v>3</v>
      </c>
      <c r="B431">
        <v>30</v>
      </c>
      <c r="C431">
        <v>2</v>
      </c>
      <c r="D431">
        <v>0</v>
      </c>
      <c r="E431">
        <v>2024</v>
      </c>
      <c r="F431" t="s">
        <v>25</v>
      </c>
      <c r="G431" t="s">
        <v>26</v>
      </c>
      <c r="H431" t="s">
        <v>46</v>
      </c>
      <c r="I431" t="s">
        <v>19</v>
      </c>
      <c r="J431" t="s">
        <v>108</v>
      </c>
      <c r="K431">
        <v>0.44922629966176314</v>
      </c>
      <c r="L431" t="s">
        <v>146</v>
      </c>
    </row>
    <row r="432" spans="1:12" x14ac:dyDescent="0.25">
      <c r="A432">
        <v>3</v>
      </c>
      <c r="B432">
        <v>30</v>
      </c>
      <c r="C432">
        <v>2</v>
      </c>
      <c r="D432">
        <v>1</v>
      </c>
      <c r="E432">
        <v>2024</v>
      </c>
      <c r="F432" t="s">
        <v>25</v>
      </c>
      <c r="G432" t="s">
        <v>26</v>
      </c>
      <c r="H432" t="s">
        <v>46</v>
      </c>
      <c r="I432" t="s">
        <v>19</v>
      </c>
      <c r="J432" t="s">
        <v>108</v>
      </c>
      <c r="K432">
        <v>0.44922629966176314</v>
      </c>
      <c r="L432" t="s">
        <v>145</v>
      </c>
    </row>
    <row r="433" spans="1:12" x14ac:dyDescent="0.25">
      <c r="A433">
        <v>3</v>
      </c>
      <c r="B433">
        <v>30</v>
      </c>
      <c r="C433">
        <v>2</v>
      </c>
      <c r="D433">
        <v>2</v>
      </c>
      <c r="E433">
        <v>2024</v>
      </c>
      <c r="F433" t="s">
        <v>25</v>
      </c>
      <c r="G433" t="s">
        <v>26</v>
      </c>
      <c r="H433" t="s">
        <v>46</v>
      </c>
      <c r="I433" t="s">
        <v>19</v>
      </c>
      <c r="J433" t="s">
        <v>108</v>
      </c>
      <c r="K433">
        <v>0.44922629966176314</v>
      </c>
      <c r="L433" t="s">
        <v>134</v>
      </c>
    </row>
    <row r="434" spans="1:12" x14ac:dyDescent="0.25">
      <c r="A434">
        <v>3</v>
      </c>
      <c r="B434">
        <v>31</v>
      </c>
      <c r="C434">
        <v>3</v>
      </c>
      <c r="D434">
        <v>0</v>
      </c>
      <c r="E434">
        <v>2024</v>
      </c>
      <c r="F434" t="s">
        <v>25</v>
      </c>
      <c r="G434" t="s">
        <v>27</v>
      </c>
      <c r="H434" t="s">
        <v>44</v>
      </c>
      <c r="I434" t="s">
        <v>229</v>
      </c>
      <c r="J434" t="s">
        <v>70</v>
      </c>
      <c r="K434">
        <v>2.3253866809446851E-2</v>
      </c>
      <c r="L434" t="s">
        <v>146</v>
      </c>
    </row>
    <row r="435" spans="1:12" x14ac:dyDescent="0.25">
      <c r="A435">
        <v>3</v>
      </c>
      <c r="B435">
        <v>31</v>
      </c>
      <c r="C435">
        <v>3</v>
      </c>
      <c r="D435">
        <v>1</v>
      </c>
      <c r="E435">
        <v>2024</v>
      </c>
      <c r="F435" t="s">
        <v>25</v>
      </c>
      <c r="G435" t="s">
        <v>27</v>
      </c>
      <c r="H435" t="s">
        <v>44</v>
      </c>
      <c r="I435" t="s">
        <v>229</v>
      </c>
      <c r="J435" t="s">
        <v>70</v>
      </c>
      <c r="K435">
        <v>2.3253866809446851E-2</v>
      </c>
      <c r="L435" t="s">
        <v>145</v>
      </c>
    </row>
    <row r="436" spans="1:12" x14ac:dyDescent="0.25">
      <c r="A436">
        <v>3</v>
      </c>
      <c r="B436">
        <v>31</v>
      </c>
      <c r="C436">
        <v>3</v>
      </c>
      <c r="D436">
        <v>2</v>
      </c>
      <c r="E436">
        <v>2024</v>
      </c>
      <c r="F436" t="s">
        <v>25</v>
      </c>
      <c r="G436" t="s">
        <v>27</v>
      </c>
      <c r="H436" t="s">
        <v>44</v>
      </c>
      <c r="I436" t="s">
        <v>229</v>
      </c>
      <c r="J436" t="s">
        <v>70</v>
      </c>
      <c r="K436">
        <v>6.9761600428340551E-2</v>
      </c>
      <c r="L436" t="s">
        <v>134</v>
      </c>
    </row>
    <row r="437" spans="1:12" x14ac:dyDescent="0.25">
      <c r="A437">
        <v>3</v>
      </c>
      <c r="B437">
        <v>31</v>
      </c>
      <c r="C437">
        <v>3</v>
      </c>
      <c r="D437">
        <v>0</v>
      </c>
      <c r="E437">
        <v>2024</v>
      </c>
      <c r="F437" t="s">
        <v>25</v>
      </c>
      <c r="G437" t="s">
        <v>27</v>
      </c>
      <c r="H437" t="s">
        <v>44</v>
      </c>
      <c r="I437" t="s">
        <v>230</v>
      </c>
      <c r="J437" t="s">
        <v>71</v>
      </c>
      <c r="K437">
        <v>1.1747423809904164E-2</v>
      </c>
      <c r="L437" t="s">
        <v>146</v>
      </c>
    </row>
    <row r="438" spans="1:12" x14ac:dyDescent="0.25">
      <c r="A438">
        <v>3</v>
      </c>
      <c r="B438">
        <v>31</v>
      </c>
      <c r="C438">
        <v>3</v>
      </c>
      <c r="D438">
        <v>1</v>
      </c>
      <c r="E438">
        <v>2024</v>
      </c>
      <c r="F438" t="s">
        <v>25</v>
      </c>
      <c r="G438" t="s">
        <v>27</v>
      </c>
      <c r="H438" t="s">
        <v>44</v>
      </c>
      <c r="I438" t="s">
        <v>230</v>
      </c>
      <c r="J438" t="s">
        <v>71</v>
      </c>
      <c r="K438">
        <v>1.1747423809904164E-2</v>
      </c>
      <c r="L438" t="s">
        <v>145</v>
      </c>
    </row>
    <row r="439" spans="1:12" x14ac:dyDescent="0.25">
      <c r="A439">
        <v>3</v>
      </c>
      <c r="B439">
        <v>31</v>
      </c>
      <c r="C439">
        <v>3</v>
      </c>
      <c r="D439">
        <v>2</v>
      </c>
      <c r="E439">
        <v>2024</v>
      </c>
      <c r="F439" t="s">
        <v>25</v>
      </c>
      <c r="G439" t="s">
        <v>27</v>
      </c>
      <c r="H439" t="s">
        <v>44</v>
      </c>
      <c r="I439" t="s">
        <v>230</v>
      </c>
      <c r="J439" t="s">
        <v>71</v>
      </c>
      <c r="K439">
        <v>3.5242271429712493E-2</v>
      </c>
      <c r="L439" t="s">
        <v>134</v>
      </c>
    </row>
    <row r="440" spans="1:12" x14ac:dyDescent="0.25">
      <c r="A440">
        <v>3</v>
      </c>
      <c r="B440">
        <v>31</v>
      </c>
      <c r="C440">
        <v>3</v>
      </c>
      <c r="D440">
        <v>0</v>
      </c>
      <c r="E440">
        <v>2024</v>
      </c>
      <c r="F440" t="s">
        <v>25</v>
      </c>
      <c r="G440" t="s">
        <v>27</v>
      </c>
      <c r="H440" t="s">
        <v>44</v>
      </c>
      <c r="I440" t="s">
        <v>14</v>
      </c>
      <c r="J440" t="s">
        <v>72</v>
      </c>
      <c r="K440">
        <v>3.1886980898933695E-3</v>
      </c>
      <c r="L440" t="s">
        <v>146</v>
      </c>
    </row>
    <row r="441" spans="1:12" x14ac:dyDescent="0.25">
      <c r="A441">
        <v>3</v>
      </c>
      <c r="B441">
        <v>31</v>
      </c>
      <c r="C441">
        <v>3</v>
      </c>
      <c r="D441">
        <v>1</v>
      </c>
      <c r="E441">
        <v>2024</v>
      </c>
      <c r="F441" t="s">
        <v>25</v>
      </c>
      <c r="G441" t="s">
        <v>27</v>
      </c>
      <c r="H441" t="s">
        <v>44</v>
      </c>
      <c r="I441" t="s">
        <v>14</v>
      </c>
      <c r="J441" t="s">
        <v>72</v>
      </c>
      <c r="K441">
        <v>3.1886980898933695E-3</v>
      </c>
      <c r="L441" t="s">
        <v>145</v>
      </c>
    </row>
    <row r="442" spans="1:12" x14ac:dyDescent="0.25">
      <c r="A442">
        <v>3</v>
      </c>
      <c r="B442">
        <v>31</v>
      </c>
      <c r="C442">
        <v>3</v>
      </c>
      <c r="D442">
        <v>2</v>
      </c>
      <c r="E442">
        <v>2024</v>
      </c>
      <c r="F442" t="s">
        <v>25</v>
      </c>
      <c r="G442" t="s">
        <v>27</v>
      </c>
      <c r="H442" t="s">
        <v>44</v>
      </c>
      <c r="I442" t="s">
        <v>14</v>
      </c>
      <c r="J442" t="s">
        <v>72</v>
      </c>
      <c r="K442">
        <v>9.5660942696801088E-3</v>
      </c>
      <c r="L442" t="s">
        <v>134</v>
      </c>
    </row>
    <row r="443" spans="1:12" x14ac:dyDescent="0.25">
      <c r="A443">
        <v>3</v>
      </c>
      <c r="B443">
        <v>31</v>
      </c>
      <c r="C443">
        <v>3</v>
      </c>
      <c r="D443">
        <v>0</v>
      </c>
      <c r="E443">
        <v>2024</v>
      </c>
      <c r="F443" t="s">
        <v>25</v>
      </c>
      <c r="G443" t="s">
        <v>27</v>
      </c>
      <c r="H443" t="s">
        <v>44</v>
      </c>
      <c r="I443" t="s">
        <v>14</v>
      </c>
      <c r="J443" t="s">
        <v>73</v>
      </c>
      <c r="K443">
        <v>0.10616126737137153</v>
      </c>
      <c r="L443" t="s">
        <v>146</v>
      </c>
    </row>
    <row r="444" spans="1:12" x14ac:dyDescent="0.25">
      <c r="A444">
        <v>3</v>
      </c>
      <c r="B444">
        <v>31</v>
      </c>
      <c r="C444">
        <v>3</v>
      </c>
      <c r="D444">
        <v>1</v>
      </c>
      <c r="E444">
        <v>2024</v>
      </c>
      <c r="F444" t="s">
        <v>25</v>
      </c>
      <c r="G444" t="s">
        <v>27</v>
      </c>
      <c r="H444" t="s">
        <v>44</v>
      </c>
      <c r="I444" t="s">
        <v>14</v>
      </c>
      <c r="J444" t="s">
        <v>73</v>
      </c>
      <c r="K444">
        <v>0.10616126737137153</v>
      </c>
      <c r="L444" t="s">
        <v>145</v>
      </c>
    </row>
    <row r="445" spans="1:12" x14ac:dyDescent="0.25">
      <c r="A445">
        <v>3</v>
      </c>
      <c r="B445">
        <v>31</v>
      </c>
      <c r="C445">
        <v>3</v>
      </c>
      <c r="D445">
        <v>2</v>
      </c>
      <c r="E445">
        <v>2024</v>
      </c>
      <c r="F445" t="s">
        <v>25</v>
      </c>
      <c r="G445" t="s">
        <v>27</v>
      </c>
      <c r="H445" t="s">
        <v>44</v>
      </c>
      <c r="I445" t="s">
        <v>14</v>
      </c>
      <c r="J445" t="s">
        <v>73</v>
      </c>
      <c r="K445">
        <v>0.31848380211411459</v>
      </c>
      <c r="L445" t="s">
        <v>134</v>
      </c>
    </row>
    <row r="446" spans="1:12" x14ac:dyDescent="0.25">
      <c r="A446">
        <v>3</v>
      </c>
      <c r="B446">
        <v>31</v>
      </c>
      <c r="C446">
        <v>3</v>
      </c>
      <c r="D446">
        <v>0</v>
      </c>
      <c r="E446">
        <v>2024</v>
      </c>
      <c r="F446" t="s">
        <v>25</v>
      </c>
      <c r="G446" t="s">
        <v>27</v>
      </c>
      <c r="H446" t="s">
        <v>44</v>
      </c>
      <c r="I446" t="s">
        <v>14</v>
      </c>
      <c r="J446" t="s">
        <v>74</v>
      </c>
      <c r="K446">
        <v>0.31042063420840749</v>
      </c>
      <c r="L446" t="s">
        <v>146</v>
      </c>
    </row>
    <row r="447" spans="1:12" x14ac:dyDescent="0.25">
      <c r="A447">
        <v>3</v>
      </c>
      <c r="B447">
        <v>31</v>
      </c>
      <c r="C447">
        <v>3</v>
      </c>
      <c r="D447">
        <v>1</v>
      </c>
      <c r="E447">
        <v>2024</v>
      </c>
      <c r="F447" t="s">
        <v>25</v>
      </c>
      <c r="G447" t="s">
        <v>27</v>
      </c>
      <c r="H447" t="s">
        <v>44</v>
      </c>
      <c r="I447" t="s">
        <v>14</v>
      </c>
      <c r="J447" t="s">
        <v>74</v>
      </c>
      <c r="K447">
        <v>0.31042063420840749</v>
      </c>
      <c r="L447" t="s">
        <v>145</v>
      </c>
    </row>
    <row r="448" spans="1:12" x14ac:dyDescent="0.25">
      <c r="A448">
        <v>3</v>
      </c>
      <c r="B448">
        <v>31</v>
      </c>
      <c r="C448">
        <v>3</v>
      </c>
      <c r="D448">
        <v>2</v>
      </c>
      <c r="E448">
        <v>2024</v>
      </c>
      <c r="F448" t="s">
        <v>25</v>
      </c>
      <c r="G448" t="s">
        <v>27</v>
      </c>
      <c r="H448" t="s">
        <v>44</v>
      </c>
      <c r="I448" t="s">
        <v>14</v>
      </c>
      <c r="J448" t="s">
        <v>74</v>
      </c>
      <c r="K448">
        <v>0.93126190262522235</v>
      </c>
      <c r="L448" t="s">
        <v>134</v>
      </c>
    </row>
    <row r="449" spans="1:12" x14ac:dyDescent="0.25">
      <c r="A449">
        <v>3</v>
      </c>
      <c r="B449">
        <v>31</v>
      </c>
      <c r="C449">
        <v>3</v>
      </c>
      <c r="D449">
        <v>0</v>
      </c>
      <c r="E449">
        <v>2024</v>
      </c>
      <c r="F449" t="s">
        <v>25</v>
      </c>
      <c r="G449" t="s">
        <v>27</v>
      </c>
      <c r="H449" t="s">
        <v>44</v>
      </c>
      <c r="I449" t="s">
        <v>231</v>
      </c>
      <c r="J449" t="s">
        <v>75</v>
      </c>
      <c r="K449">
        <v>3.9918391534554218</v>
      </c>
      <c r="L449" t="s">
        <v>146</v>
      </c>
    </row>
    <row r="450" spans="1:12" x14ac:dyDescent="0.25">
      <c r="A450">
        <v>3</v>
      </c>
      <c r="B450">
        <v>31</v>
      </c>
      <c r="C450">
        <v>3</v>
      </c>
      <c r="D450">
        <v>1</v>
      </c>
      <c r="E450">
        <v>2024</v>
      </c>
      <c r="F450" t="s">
        <v>25</v>
      </c>
      <c r="G450" t="s">
        <v>27</v>
      </c>
      <c r="H450" t="s">
        <v>44</v>
      </c>
      <c r="I450" t="s">
        <v>231</v>
      </c>
      <c r="J450" t="s">
        <v>75</v>
      </c>
      <c r="K450">
        <v>3.9918391534554218</v>
      </c>
      <c r="L450" t="s">
        <v>145</v>
      </c>
    </row>
    <row r="451" spans="1:12" x14ac:dyDescent="0.25">
      <c r="A451">
        <v>3</v>
      </c>
      <c r="B451">
        <v>31</v>
      </c>
      <c r="C451">
        <v>3</v>
      </c>
      <c r="D451">
        <v>2</v>
      </c>
      <c r="E451">
        <v>2024</v>
      </c>
      <c r="F451" t="s">
        <v>25</v>
      </c>
      <c r="G451" t="s">
        <v>27</v>
      </c>
      <c r="H451" t="s">
        <v>44</v>
      </c>
      <c r="I451" t="s">
        <v>231</v>
      </c>
      <c r="J451" t="s">
        <v>75</v>
      </c>
      <c r="K451">
        <v>11.975517460366266</v>
      </c>
      <c r="L451" t="s">
        <v>134</v>
      </c>
    </row>
    <row r="452" spans="1:12" x14ac:dyDescent="0.25">
      <c r="A452">
        <v>3</v>
      </c>
      <c r="B452">
        <v>31</v>
      </c>
      <c r="C452">
        <v>3</v>
      </c>
      <c r="D452">
        <v>0</v>
      </c>
      <c r="E452">
        <v>2024</v>
      </c>
      <c r="F452" t="s">
        <v>25</v>
      </c>
      <c r="G452" t="s">
        <v>27</v>
      </c>
      <c r="H452" t="s">
        <v>45</v>
      </c>
      <c r="I452" t="s">
        <v>11</v>
      </c>
      <c r="J452" t="s">
        <v>110</v>
      </c>
      <c r="K452">
        <v>0.44636537942588161</v>
      </c>
      <c r="L452" t="s">
        <v>146</v>
      </c>
    </row>
    <row r="453" spans="1:12" x14ac:dyDescent="0.25">
      <c r="A453">
        <v>3</v>
      </c>
      <c r="B453">
        <v>31</v>
      </c>
      <c r="C453">
        <v>3</v>
      </c>
      <c r="D453">
        <v>1</v>
      </c>
      <c r="E453">
        <v>2024</v>
      </c>
      <c r="F453" t="s">
        <v>25</v>
      </c>
      <c r="G453" t="s">
        <v>27</v>
      </c>
      <c r="H453" t="s">
        <v>45</v>
      </c>
      <c r="I453" t="s">
        <v>11</v>
      </c>
      <c r="J453" t="s">
        <v>110</v>
      </c>
      <c r="K453">
        <v>0.44636537942588161</v>
      </c>
      <c r="L453" t="s">
        <v>145</v>
      </c>
    </row>
    <row r="454" spans="1:12" x14ac:dyDescent="0.25">
      <c r="A454">
        <v>3</v>
      </c>
      <c r="B454">
        <v>31</v>
      </c>
      <c r="C454">
        <v>3</v>
      </c>
      <c r="D454">
        <v>2</v>
      </c>
      <c r="E454">
        <v>2024</v>
      </c>
      <c r="F454" t="s">
        <v>25</v>
      </c>
      <c r="G454" t="s">
        <v>27</v>
      </c>
      <c r="H454" t="s">
        <v>45</v>
      </c>
      <c r="I454" t="s">
        <v>11</v>
      </c>
      <c r="J454" t="s">
        <v>110</v>
      </c>
      <c r="K454">
        <v>0.44636537942588161</v>
      </c>
      <c r="L454" t="s">
        <v>134</v>
      </c>
    </row>
    <row r="455" spans="1:12" x14ac:dyDescent="0.25">
      <c r="A455">
        <v>3</v>
      </c>
      <c r="B455">
        <v>31</v>
      </c>
      <c r="C455">
        <v>3</v>
      </c>
      <c r="D455">
        <v>0</v>
      </c>
      <c r="E455">
        <v>2024</v>
      </c>
      <c r="F455" t="s">
        <v>25</v>
      </c>
      <c r="G455" t="s">
        <v>27</v>
      </c>
      <c r="H455" t="s">
        <v>45</v>
      </c>
      <c r="I455" t="s">
        <v>11</v>
      </c>
      <c r="J455" t="s">
        <v>76</v>
      </c>
      <c r="K455">
        <v>8.5357528412020166E-3</v>
      </c>
      <c r="L455" t="s">
        <v>146</v>
      </c>
    </row>
    <row r="456" spans="1:12" x14ac:dyDescent="0.25">
      <c r="A456">
        <v>3</v>
      </c>
      <c r="B456">
        <v>31</v>
      </c>
      <c r="C456">
        <v>3</v>
      </c>
      <c r="D456">
        <v>1</v>
      </c>
      <c r="E456">
        <v>2024</v>
      </c>
      <c r="F456" t="s">
        <v>25</v>
      </c>
      <c r="G456" t="s">
        <v>27</v>
      </c>
      <c r="H456" t="s">
        <v>45</v>
      </c>
      <c r="I456" t="s">
        <v>11</v>
      </c>
      <c r="J456" t="s">
        <v>76</v>
      </c>
      <c r="K456">
        <v>8.5357528412020166E-3</v>
      </c>
      <c r="L456" t="s">
        <v>145</v>
      </c>
    </row>
    <row r="457" spans="1:12" x14ac:dyDescent="0.25">
      <c r="A457">
        <v>3</v>
      </c>
      <c r="B457">
        <v>31</v>
      </c>
      <c r="C457">
        <v>3</v>
      </c>
      <c r="D457">
        <v>2</v>
      </c>
      <c r="E457">
        <v>2024</v>
      </c>
      <c r="F457" t="s">
        <v>25</v>
      </c>
      <c r="G457" t="s">
        <v>27</v>
      </c>
      <c r="H457" t="s">
        <v>45</v>
      </c>
      <c r="I457" t="s">
        <v>11</v>
      </c>
      <c r="J457" t="s">
        <v>76</v>
      </c>
      <c r="K457">
        <v>8.5357528412020166E-3</v>
      </c>
      <c r="L457" t="s">
        <v>134</v>
      </c>
    </row>
    <row r="458" spans="1:12" x14ac:dyDescent="0.25">
      <c r="A458">
        <v>3</v>
      </c>
      <c r="B458">
        <v>31</v>
      </c>
      <c r="C458">
        <v>3</v>
      </c>
      <c r="D458">
        <v>0</v>
      </c>
      <c r="E458">
        <v>2024</v>
      </c>
      <c r="F458" t="s">
        <v>25</v>
      </c>
      <c r="G458" t="s">
        <v>27</v>
      </c>
      <c r="H458" t="s">
        <v>45</v>
      </c>
      <c r="I458" t="s">
        <v>11</v>
      </c>
      <c r="J458" t="s">
        <v>78</v>
      </c>
      <c r="K458">
        <v>3.1005572487494826E-4</v>
      </c>
      <c r="L458" t="s">
        <v>146</v>
      </c>
    </row>
    <row r="459" spans="1:12" x14ac:dyDescent="0.25">
      <c r="A459">
        <v>3</v>
      </c>
      <c r="B459">
        <v>31</v>
      </c>
      <c r="C459">
        <v>3</v>
      </c>
      <c r="D459">
        <v>1</v>
      </c>
      <c r="E459">
        <v>2024</v>
      </c>
      <c r="F459" t="s">
        <v>25</v>
      </c>
      <c r="G459" t="s">
        <v>27</v>
      </c>
      <c r="H459" t="s">
        <v>45</v>
      </c>
      <c r="I459" t="s">
        <v>11</v>
      </c>
      <c r="J459" t="s">
        <v>78</v>
      </c>
      <c r="K459">
        <v>3.1005572487494826E-4</v>
      </c>
      <c r="L459" t="s">
        <v>145</v>
      </c>
    </row>
    <row r="460" spans="1:12" x14ac:dyDescent="0.25">
      <c r="A460">
        <v>3</v>
      </c>
      <c r="B460">
        <v>31</v>
      </c>
      <c r="C460">
        <v>3</v>
      </c>
      <c r="D460">
        <v>2</v>
      </c>
      <c r="E460">
        <v>2024</v>
      </c>
      <c r="F460" t="s">
        <v>25</v>
      </c>
      <c r="G460" t="s">
        <v>27</v>
      </c>
      <c r="H460" t="s">
        <v>45</v>
      </c>
      <c r="I460" t="s">
        <v>11</v>
      </c>
      <c r="J460" t="s">
        <v>78</v>
      </c>
      <c r="K460">
        <v>3.1005572487494826E-4</v>
      </c>
      <c r="L460" t="s">
        <v>134</v>
      </c>
    </row>
    <row r="461" spans="1:12" x14ac:dyDescent="0.25">
      <c r="A461">
        <v>3</v>
      </c>
      <c r="B461">
        <v>31</v>
      </c>
      <c r="C461">
        <v>3</v>
      </c>
      <c r="D461">
        <v>0</v>
      </c>
      <c r="E461">
        <v>2024</v>
      </c>
      <c r="F461" t="s">
        <v>25</v>
      </c>
      <c r="G461" t="s">
        <v>27</v>
      </c>
      <c r="H461" t="s">
        <v>45</v>
      </c>
      <c r="I461" t="s">
        <v>11</v>
      </c>
      <c r="J461" t="s">
        <v>80</v>
      </c>
      <c r="K461">
        <v>1.5351668459050047</v>
      </c>
      <c r="L461" t="s">
        <v>146</v>
      </c>
    </row>
    <row r="462" spans="1:12" x14ac:dyDescent="0.25">
      <c r="A462">
        <v>3</v>
      </c>
      <c r="B462">
        <v>31</v>
      </c>
      <c r="C462">
        <v>3</v>
      </c>
      <c r="D462">
        <v>1</v>
      </c>
      <c r="E462">
        <v>2024</v>
      </c>
      <c r="F462" t="s">
        <v>25</v>
      </c>
      <c r="G462" t="s">
        <v>27</v>
      </c>
      <c r="H462" t="s">
        <v>45</v>
      </c>
      <c r="I462" t="s">
        <v>11</v>
      </c>
      <c r="J462" t="s">
        <v>80</v>
      </c>
      <c r="K462">
        <v>1.5351668459050047</v>
      </c>
      <c r="L462" t="s">
        <v>145</v>
      </c>
    </row>
    <row r="463" spans="1:12" x14ac:dyDescent="0.25">
      <c r="A463">
        <v>3</v>
      </c>
      <c r="B463">
        <v>31</v>
      </c>
      <c r="C463">
        <v>3</v>
      </c>
      <c r="D463">
        <v>2</v>
      </c>
      <c r="E463">
        <v>2024</v>
      </c>
      <c r="F463" t="s">
        <v>25</v>
      </c>
      <c r="G463" t="s">
        <v>27</v>
      </c>
      <c r="H463" t="s">
        <v>45</v>
      </c>
      <c r="I463" t="s">
        <v>11</v>
      </c>
      <c r="J463" t="s">
        <v>80</v>
      </c>
      <c r="K463">
        <v>1.5351668459050047</v>
      </c>
      <c r="L463" t="s">
        <v>134</v>
      </c>
    </row>
    <row r="464" spans="1:12" x14ac:dyDescent="0.25">
      <c r="A464">
        <v>3</v>
      </c>
      <c r="B464">
        <v>31</v>
      </c>
      <c r="C464">
        <v>3</v>
      </c>
      <c r="D464">
        <v>0</v>
      </c>
      <c r="E464">
        <v>2024</v>
      </c>
      <c r="F464" t="s">
        <v>25</v>
      </c>
      <c r="G464" t="s">
        <v>27</v>
      </c>
      <c r="H464" t="s">
        <v>45</v>
      </c>
      <c r="I464" t="s">
        <v>11</v>
      </c>
      <c r="J464" t="s">
        <v>81</v>
      </c>
      <c r="K464">
        <v>1.4041273572865097E-2</v>
      </c>
      <c r="L464" t="s">
        <v>146</v>
      </c>
    </row>
    <row r="465" spans="1:12" x14ac:dyDescent="0.25">
      <c r="A465">
        <v>3</v>
      </c>
      <c r="B465">
        <v>31</v>
      </c>
      <c r="C465">
        <v>3</v>
      </c>
      <c r="D465">
        <v>1</v>
      </c>
      <c r="E465">
        <v>2024</v>
      </c>
      <c r="F465" t="s">
        <v>25</v>
      </c>
      <c r="G465" t="s">
        <v>27</v>
      </c>
      <c r="H465" t="s">
        <v>45</v>
      </c>
      <c r="I465" t="s">
        <v>11</v>
      </c>
      <c r="J465" t="s">
        <v>81</v>
      </c>
      <c r="K465">
        <v>1.4041273572865097E-2</v>
      </c>
      <c r="L465" t="s">
        <v>145</v>
      </c>
    </row>
    <row r="466" spans="1:12" x14ac:dyDescent="0.25">
      <c r="A466">
        <v>3</v>
      </c>
      <c r="B466">
        <v>31</v>
      </c>
      <c r="C466">
        <v>3</v>
      </c>
      <c r="D466">
        <v>2</v>
      </c>
      <c r="E466">
        <v>2024</v>
      </c>
      <c r="F466" t="s">
        <v>25</v>
      </c>
      <c r="G466" t="s">
        <v>27</v>
      </c>
      <c r="H466" t="s">
        <v>45</v>
      </c>
      <c r="I466" t="s">
        <v>11</v>
      </c>
      <c r="J466" t="s">
        <v>81</v>
      </c>
      <c r="K466">
        <v>1.4041273572865097E-2</v>
      </c>
      <c r="L466" t="s">
        <v>134</v>
      </c>
    </row>
    <row r="467" spans="1:12" x14ac:dyDescent="0.25">
      <c r="A467">
        <v>3</v>
      </c>
      <c r="B467">
        <v>31</v>
      </c>
      <c r="C467">
        <v>3</v>
      </c>
      <c r="D467">
        <v>0</v>
      </c>
      <c r="E467">
        <v>2024</v>
      </c>
      <c r="F467" t="s">
        <v>25</v>
      </c>
      <c r="G467" t="s">
        <v>27</v>
      </c>
      <c r="H467" t="s">
        <v>45</v>
      </c>
      <c r="I467" t="s">
        <v>13</v>
      </c>
      <c r="J467" t="s">
        <v>85</v>
      </c>
      <c r="K467">
        <v>0.32968487773139638</v>
      </c>
      <c r="L467" t="s">
        <v>146</v>
      </c>
    </row>
    <row r="468" spans="1:12" x14ac:dyDescent="0.25">
      <c r="A468">
        <v>3</v>
      </c>
      <c r="B468">
        <v>31</v>
      </c>
      <c r="C468">
        <v>3</v>
      </c>
      <c r="D468">
        <v>1</v>
      </c>
      <c r="E468">
        <v>2024</v>
      </c>
      <c r="F468" t="s">
        <v>25</v>
      </c>
      <c r="G468" t="s">
        <v>27</v>
      </c>
      <c r="H468" t="s">
        <v>45</v>
      </c>
      <c r="I468" t="s">
        <v>13</v>
      </c>
      <c r="J468" t="s">
        <v>85</v>
      </c>
      <c r="K468">
        <v>0.32968487773139638</v>
      </c>
      <c r="L468" t="s">
        <v>145</v>
      </c>
    </row>
    <row r="469" spans="1:12" x14ac:dyDescent="0.25">
      <c r="A469">
        <v>3</v>
      </c>
      <c r="B469">
        <v>31</v>
      </c>
      <c r="C469">
        <v>3</v>
      </c>
      <c r="D469">
        <v>2</v>
      </c>
      <c r="E469">
        <v>2024</v>
      </c>
      <c r="F469" t="s">
        <v>25</v>
      </c>
      <c r="G469" t="s">
        <v>27</v>
      </c>
      <c r="H469" t="s">
        <v>45</v>
      </c>
      <c r="I469" t="s">
        <v>13</v>
      </c>
      <c r="J469" t="s">
        <v>85</v>
      </c>
      <c r="K469">
        <v>0.32968487773139638</v>
      </c>
      <c r="L469" t="s">
        <v>134</v>
      </c>
    </row>
    <row r="470" spans="1:12" x14ac:dyDescent="0.25">
      <c r="A470">
        <v>3</v>
      </c>
      <c r="B470">
        <v>31</v>
      </c>
      <c r="C470">
        <v>3</v>
      </c>
      <c r="D470">
        <v>0</v>
      </c>
      <c r="E470">
        <v>2024</v>
      </c>
      <c r="F470" t="s">
        <v>25</v>
      </c>
      <c r="G470" t="s">
        <v>27</v>
      </c>
      <c r="H470" t="s">
        <v>45</v>
      </c>
      <c r="I470" t="s">
        <v>13</v>
      </c>
      <c r="J470" t="s">
        <v>86</v>
      </c>
      <c r="K470">
        <v>1.2502246970764043E-4</v>
      </c>
      <c r="L470" t="s">
        <v>146</v>
      </c>
    </row>
    <row r="471" spans="1:12" x14ac:dyDescent="0.25">
      <c r="A471">
        <v>3</v>
      </c>
      <c r="B471">
        <v>31</v>
      </c>
      <c r="C471">
        <v>3</v>
      </c>
      <c r="D471">
        <v>1</v>
      </c>
      <c r="E471">
        <v>2024</v>
      </c>
      <c r="F471" t="s">
        <v>25</v>
      </c>
      <c r="G471" t="s">
        <v>27</v>
      </c>
      <c r="H471" t="s">
        <v>45</v>
      </c>
      <c r="I471" t="s">
        <v>13</v>
      </c>
      <c r="J471" t="s">
        <v>86</v>
      </c>
      <c r="K471">
        <v>1.2502246970764043E-4</v>
      </c>
      <c r="L471" t="s">
        <v>145</v>
      </c>
    </row>
    <row r="472" spans="1:12" x14ac:dyDescent="0.25">
      <c r="A472">
        <v>3</v>
      </c>
      <c r="B472">
        <v>31</v>
      </c>
      <c r="C472">
        <v>3</v>
      </c>
      <c r="D472">
        <v>2</v>
      </c>
      <c r="E472">
        <v>2024</v>
      </c>
      <c r="F472" t="s">
        <v>25</v>
      </c>
      <c r="G472" t="s">
        <v>27</v>
      </c>
      <c r="H472" t="s">
        <v>45</v>
      </c>
      <c r="I472" t="s">
        <v>13</v>
      </c>
      <c r="J472" t="s">
        <v>86</v>
      </c>
      <c r="K472">
        <v>1.2502246970764043E-4</v>
      </c>
      <c r="L472" t="s">
        <v>134</v>
      </c>
    </row>
    <row r="473" spans="1:12" x14ac:dyDescent="0.25">
      <c r="A473">
        <v>3</v>
      </c>
      <c r="B473">
        <v>31</v>
      </c>
      <c r="C473">
        <v>3</v>
      </c>
      <c r="D473">
        <v>0</v>
      </c>
      <c r="E473">
        <v>2024</v>
      </c>
      <c r="F473" t="s">
        <v>25</v>
      </c>
      <c r="G473" t="s">
        <v>27</v>
      </c>
      <c r="H473" t="s">
        <v>45</v>
      </c>
      <c r="I473" t="s">
        <v>15</v>
      </c>
      <c r="J473" t="s">
        <v>87</v>
      </c>
      <c r="K473">
        <v>0.52299977757022542</v>
      </c>
      <c r="L473" t="s">
        <v>146</v>
      </c>
    </row>
    <row r="474" spans="1:12" x14ac:dyDescent="0.25">
      <c r="A474">
        <v>3</v>
      </c>
      <c r="B474">
        <v>31</v>
      </c>
      <c r="C474">
        <v>3</v>
      </c>
      <c r="D474">
        <v>1</v>
      </c>
      <c r="E474">
        <v>2024</v>
      </c>
      <c r="F474" t="s">
        <v>25</v>
      </c>
      <c r="G474" t="s">
        <v>27</v>
      </c>
      <c r="H474" t="s">
        <v>45</v>
      </c>
      <c r="I474" t="s">
        <v>15</v>
      </c>
      <c r="J474" t="s">
        <v>87</v>
      </c>
      <c r="K474">
        <v>0.52299977757022542</v>
      </c>
      <c r="L474" t="s">
        <v>145</v>
      </c>
    </row>
    <row r="475" spans="1:12" x14ac:dyDescent="0.25">
      <c r="A475">
        <v>3</v>
      </c>
      <c r="B475">
        <v>31</v>
      </c>
      <c r="C475">
        <v>3</v>
      </c>
      <c r="D475">
        <v>2</v>
      </c>
      <c r="E475">
        <v>2024</v>
      </c>
      <c r="F475" t="s">
        <v>25</v>
      </c>
      <c r="G475" t="s">
        <v>27</v>
      </c>
      <c r="H475" t="s">
        <v>45</v>
      </c>
      <c r="I475" t="s">
        <v>15</v>
      </c>
      <c r="J475" t="s">
        <v>87</v>
      </c>
      <c r="K475">
        <v>0.52299977757022542</v>
      </c>
      <c r="L475" t="s">
        <v>134</v>
      </c>
    </row>
    <row r="476" spans="1:12" x14ac:dyDescent="0.25">
      <c r="A476">
        <v>3</v>
      </c>
      <c r="B476">
        <v>31</v>
      </c>
      <c r="C476">
        <v>3</v>
      </c>
      <c r="D476">
        <v>0</v>
      </c>
      <c r="E476">
        <v>2024</v>
      </c>
      <c r="F476" t="s">
        <v>25</v>
      </c>
      <c r="G476" t="s">
        <v>27</v>
      </c>
      <c r="H476" t="s">
        <v>45</v>
      </c>
      <c r="I476" t="s">
        <v>16</v>
      </c>
      <c r="J476" t="s">
        <v>88</v>
      </c>
      <c r="K476">
        <v>1.4854232182139029E-3</v>
      </c>
      <c r="L476" t="s">
        <v>146</v>
      </c>
    </row>
    <row r="477" spans="1:12" x14ac:dyDescent="0.25">
      <c r="A477">
        <v>3</v>
      </c>
      <c r="B477">
        <v>31</v>
      </c>
      <c r="C477">
        <v>3</v>
      </c>
      <c r="D477">
        <v>1</v>
      </c>
      <c r="E477">
        <v>2024</v>
      </c>
      <c r="F477" t="s">
        <v>25</v>
      </c>
      <c r="G477" t="s">
        <v>27</v>
      </c>
      <c r="H477" t="s">
        <v>45</v>
      </c>
      <c r="I477" t="s">
        <v>16</v>
      </c>
      <c r="J477" t="s">
        <v>88</v>
      </c>
      <c r="K477">
        <v>1.4854232182139029E-3</v>
      </c>
      <c r="L477" t="s">
        <v>145</v>
      </c>
    </row>
    <row r="478" spans="1:12" x14ac:dyDescent="0.25">
      <c r="A478">
        <v>3</v>
      </c>
      <c r="B478">
        <v>31</v>
      </c>
      <c r="C478">
        <v>3</v>
      </c>
      <c r="D478">
        <v>2</v>
      </c>
      <c r="E478">
        <v>2024</v>
      </c>
      <c r="F478" t="s">
        <v>25</v>
      </c>
      <c r="G478" t="s">
        <v>27</v>
      </c>
      <c r="H478" t="s">
        <v>45</v>
      </c>
      <c r="I478" t="s">
        <v>16</v>
      </c>
      <c r="J478" t="s">
        <v>88</v>
      </c>
      <c r="K478">
        <v>1.4854232182139029E-3</v>
      </c>
      <c r="L478" t="s">
        <v>134</v>
      </c>
    </row>
    <row r="479" spans="1:12" x14ac:dyDescent="0.25">
      <c r="A479">
        <v>3</v>
      </c>
      <c r="B479">
        <v>31</v>
      </c>
      <c r="C479">
        <v>3</v>
      </c>
      <c r="D479">
        <v>0</v>
      </c>
      <c r="E479">
        <v>2024</v>
      </c>
      <c r="F479" t="s">
        <v>25</v>
      </c>
      <c r="G479" t="s">
        <v>27</v>
      </c>
      <c r="H479" t="s">
        <v>45</v>
      </c>
      <c r="I479" t="s">
        <v>16</v>
      </c>
      <c r="J479" t="s">
        <v>89</v>
      </c>
      <c r="K479">
        <v>1.7316393444943873E-2</v>
      </c>
      <c r="L479" t="s">
        <v>146</v>
      </c>
    </row>
    <row r="480" spans="1:12" x14ac:dyDescent="0.25">
      <c r="A480">
        <v>3</v>
      </c>
      <c r="B480">
        <v>31</v>
      </c>
      <c r="C480">
        <v>3</v>
      </c>
      <c r="D480">
        <v>1</v>
      </c>
      <c r="E480">
        <v>2024</v>
      </c>
      <c r="F480" t="s">
        <v>25</v>
      </c>
      <c r="G480" t="s">
        <v>27</v>
      </c>
      <c r="H480" t="s">
        <v>45</v>
      </c>
      <c r="I480" t="s">
        <v>16</v>
      </c>
      <c r="J480" t="s">
        <v>89</v>
      </c>
      <c r="K480">
        <v>1.7316393444943873E-2</v>
      </c>
      <c r="L480" t="s">
        <v>145</v>
      </c>
    </row>
    <row r="481" spans="1:12" x14ac:dyDescent="0.25">
      <c r="A481">
        <v>3</v>
      </c>
      <c r="B481">
        <v>31</v>
      </c>
      <c r="C481">
        <v>3</v>
      </c>
      <c r="D481">
        <v>2</v>
      </c>
      <c r="E481">
        <v>2024</v>
      </c>
      <c r="F481" t="s">
        <v>25</v>
      </c>
      <c r="G481" t="s">
        <v>27</v>
      </c>
      <c r="H481" t="s">
        <v>45</v>
      </c>
      <c r="I481" t="s">
        <v>16</v>
      </c>
      <c r="J481" t="s">
        <v>89</v>
      </c>
      <c r="K481">
        <v>1.7316393444943873E-2</v>
      </c>
      <c r="L481" t="s">
        <v>134</v>
      </c>
    </row>
    <row r="482" spans="1:12" x14ac:dyDescent="0.25">
      <c r="A482">
        <v>3</v>
      </c>
      <c r="B482">
        <v>31</v>
      </c>
      <c r="C482">
        <v>3</v>
      </c>
      <c r="D482">
        <v>0</v>
      </c>
      <c r="E482">
        <v>2024</v>
      </c>
      <c r="F482" t="s">
        <v>25</v>
      </c>
      <c r="G482" t="s">
        <v>27</v>
      </c>
      <c r="H482" t="s">
        <v>45</v>
      </c>
      <c r="I482" t="s">
        <v>16</v>
      </c>
      <c r="J482" t="s">
        <v>90</v>
      </c>
      <c r="K482">
        <v>0.20551568637951059</v>
      </c>
      <c r="L482" t="s">
        <v>146</v>
      </c>
    </row>
    <row r="483" spans="1:12" x14ac:dyDescent="0.25">
      <c r="A483">
        <v>3</v>
      </c>
      <c r="B483">
        <v>31</v>
      </c>
      <c r="C483">
        <v>3</v>
      </c>
      <c r="D483">
        <v>1</v>
      </c>
      <c r="E483">
        <v>2024</v>
      </c>
      <c r="F483" t="s">
        <v>25</v>
      </c>
      <c r="G483" t="s">
        <v>27</v>
      </c>
      <c r="H483" t="s">
        <v>45</v>
      </c>
      <c r="I483" t="s">
        <v>16</v>
      </c>
      <c r="J483" t="s">
        <v>90</v>
      </c>
      <c r="K483">
        <v>0.20551568637951059</v>
      </c>
      <c r="L483" t="s">
        <v>145</v>
      </c>
    </row>
    <row r="484" spans="1:12" x14ac:dyDescent="0.25">
      <c r="A484">
        <v>3</v>
      </c>
      <c r="B484">
        <v>31</v>
      </c>
      <c r="C484">
        <v>3</v>
      </c>
      <c r="D484">
        <v>2</v>
      </c>
      <c r="E484">
        <v>2024</v>
      </c>
      <c r="F484" t="s">
        <v>25</v>
      </c>
      <c r="G484" t="s">
        <v>27</v>
      </c>
      <c r="H484" t="s">
        <v>45</v>
      </c>
      <c r="I484" t="s">
        <v>16</v>
      </c>
      <c r="J484" t="s">
        <v>90</v>
      </c>
      <c r="K484">
        <v>0.20551568637951059</v>
      </c>
      <c r="L484" t="s">
        <v>134</v>
      </c>
    </row>
    <row r="485" spans="1:12" x14ac:dyDescent="0.25">
      <c r="A485">
        <v>3</v>
      </c>
      <c r="B485">
        <v>31</v>
      </c>
      <c r="C485">
        <v>3</v>
      </c>
      <c r="D485">
        <v>0</v>
      </c>
      <c r="E485">
        <v>2024</v>
      </c>
      <c r="F485" t="s">
        <v>25</v>
      </c>
      <c r="G485" t="s">
        <v>27</v>
      </c>
      <c r="H485" t="s">
        <v>45</v>
      </c>
      <c r="I485" t="s">
        <v>16</v>
      </c>
      <c r="J485" t="s">
        <v>91</v>
      </c>
      <c r="K485">
        <v>0.95336118692691918</v>
      </c>
      <c r="L485" t="s">
        <v>146</v>
      </c>
    </row>
    <row r="486" spans="1:12" x14ac:dyDescent="0.25">
      <c r="A486">
        <v>3</v>
      </c>
      <c r="B486">
        <v>31</v>
      </c>
      <c r="C486">
        <v>3</v>
      </c>
      <c r="D486">
        <v>1</v>
      </c>
      <c r="E486">
        <v>2024</v>
      </c>
      <c r="F486" t="s">
        <v>25</v>
      </c>
      <c r="G486" t="s">
        <v>27</v>
      </c>
      <c r="H486" t="s">
        <v>45</v>
      </c>
      <c r="I486" t="s">
        <v>16</v>
      </c>
      <c r="J486" t="s">
        <v>91</v>
      </c>
      <c r="K486">
        <v>0.95336118692691918</v>
      </c>
      <c r="L486" t="s">
        <v>145</v>
      </c>
    </row>
    <row r="487" spans="1:12" x14ac:dyDescent="0.25">
      <c r="A487">
        <v>3</v>
      </c>
      <c r="B487">
        <v>31</v>
      </c>
      <c r="C487">
        <v>3</v>
      </c>
      <c r="D487">
        <v>2</v>
      </c>
      <c r="E487">
        <v>2024</v>
      </c>
      <c r="F487" t="s">
        <v>25</v>
      </c>
      <c r="G487" t="s">
        <v>27</v>
      </c>
      <c r="H487" t="s">
        <v>45</v>
      </c>
      <c r="I487" t="s">
        <v>16</v>
      </c>
      <c r="J487" t="s">
        <v>91</v>
      </c>
      <c r="K487">
        <v>0.95336118692691918</v>
      </c>
      <c r="L487" t="s">
        <v>134</v>
      </c>
    </row>
    <row r="488" spans="1:12" x14ac:dyDescent="0.25">
      <c r="A488">
        <v>3</v>
      </c>
      <c r="B488">
        <v>31</v>
      </c>
      <c r="C488">
        <v>3</v>
      </c>
      <c r="D488">
        <v>0</v>
      </c>
      <c r="E488">
        <v>2024</v>
      </c>
      <c r="F488" t="s">
        <v>25</v>
      </c>
      <c r="G488" t="s">
        <v>27</v>
      </c>
      <c r="H488" t="s">
        <v>45</v>
      </c>
      <c r="I488" t="s">
        <v>16</v>
      </c>
      <c r="J488" t="s">
        <v>92</v>
      </c>
      <c r="K488">
        <v>1.2192902311185558</v>
      </c>
      <c r="L488" t="s">
        <v>146</v>
      </c>
    </row>
    <row r="489" spans="1:12" x14ac:dyDescent="0.25">
      <c r="A489">
        <v>3</v>
      </c>
      <c r="B489">
        <v>31</v>
      </c>
      <c r="C489">
        <v>3</v>
      </c>
      <c r="D489">
        <v>1</v>
      </c>
      <c r="E489">
        <v>2024</v>
      </c>
      <c r="F489" t="s">
        <v>25</v>
      </c>
      <c r="G489" t="s">
        <v>27</v>
      </c>
      <c r="H489" t="s">
        <v>45</v>
      </c>
      <c r="I489" t="s">
        <v>16</v>
      </c>
      <c r="J489" t="s">
        <v>92</v>
      </c>
      <c r="K489">
        <v>1.2192902311185558</v>
      </c>
      <c r="L489" t="s">
        <v>145</v>
      </c>
    </row>
    <row r="490" spans="1:12" x14ac:dyDescent="0.25">
      <c r="A490">
        <v>3</v>
      </c>
      <c r="B490">
        <v>31</v>
      </c>
      <c r="C490">
        <v>3</v>
      </c>
      <c r="D490">
        <v>2</v>
      </c>
      <c r="E490">
        <v>2024</v>
      </c>
      <c r="F490" t="s">
        <v>25</v>
      </c>
      <c r="G490" t="s">
        <v>27</v>
      </c>
      <c r="H490" t="s">
        <v>45</v>
      </c>
      <c r="I490" t="s">
        <v>16</v>
      </c>
      <c r="J490" t="s">
        <v>92</v>
      </c>
      <c r="K490">
        <v>1.2192902311185558</v>
      </c>
      <c r="L490" t="s">
        <v>134</v>
      </c>
    </row>
    <row r="491" spans="1:12" x14ac:dyDescent="0.25">
      <c r="A491">
        <v>3</v>
      </c>
      <c r="B491">
        <v>31</v>
      </c>
      <c r="C491">
        <v>3</v>
      </c>
      <c r="D491">
        <v>0</v>
      </c>
      <c r="E491">
        <v>2024</v>
      </c>
      <c r="F491" t="s">
        <v>25</v>
      </c>
      <c r="G491" t="s">
        <v>27</v>
      </c>
      <c r="H491" t="s">
        <v>45</v>
      </c>
      <c r="I491" t="s">
        <v>24</v>
      </c>
      <c r="J491" t="s">
        <v>112</v>
      </c>
      <c r="K491">
        <v>0.41284044789569074</v>
      </c>
      <c r="L491" t="s">
        <v>146</v>
      </c>
    </row>
    <row r="492" spans="1:12" x14ac:dyDescent="0.25">
      <c r="A492">
        <v>3</v>
      </c>
      <c r="B492">
        <v>31</v>
      </c>
      <c r="C492">
        <v>3</v>
      </c>
      <c r="D492">
        <v>1</v>
      </c>
      <c r="E492">
        <v>2024</v>
      </c>
      <c r="F492" t="s">
        <v>25</v>
      </c>
      <c r="G492" t="s">
        <v>27</v>
      </c>
      <c r="H492" t="s">
        <v>45</v>
      </c>
      <c r="I492" t="s">
        <v>24</v>
      </c>
      <c r="J492" t="s">
        <v>112</v>
      </c>
      <c r="K492">
        <v>0.41284044789569074</v>
      </c>
      <c r="L492" t="s">
        <v>145</v>
      </c>
    </row>
    <row r="493" spans="1:12" x14ac:dyDescent="0.25">
      <c r="A493">
        <v>3</v>
      </c>
      <c r="B493">
        <v>31</v>
      </c>
      <c r="C493">
        <v>3</v>
      </c>
      <c r="D493">
        <v>2</v>
      </c>
      <c r="E493">
        <v>2024</v>
      </c>
      <c r="F493" t="s">
        <v>25</v>
      </c>
      <c r="G493" t="s">
        <v>27</v>
      </c>
      <c r="H493" t="s">
        <v>45</v>
      </c>
      <c r="I493" t="s">
        <v>24</v>
      </c>
      <c r="J493" t="s">
        <v>112</v>
      </c>
      <c r="K493">
        <v>0.41284044789569074</v>
      </c>
      <c r="L493" t="s">
        <v>134</v>
      </c>
    </row>
    <row r="494" spans="1:12" x14ac:dyDescent="0.25">
      <c r="A494">
        <v>3</v>
      </c>
      <c r="B494">
        <v>31</v>
      </c>
      <c r="C494">
        <v>3</v>
      </c>
      <c r="D494">
        <v>0</v>
      </c>
      <c r="E494">
        <v>2024</v>
      </c>
      <c r="F494" t="s">
        <v>25</v>
      </c>
      <c r="G494" t="s">
        <v>27</v>
      </c>
      <c r="H494" t="s">
        <v>46</v>
      </c>
      <c r="I494" t="s">
        <v>11</v>
      </c>
      <c r="J494" t="s">
        <v>93</v>
      </c>
      <c r="K494">
        <v>0.29615916481076976</v>
      </c>
      <c r="L494" t="s">
        <v>146</v>
      </c>
    </row>
    <row r="495" spans="1:12" x14ac:dyDescent="0.25">
      <c r="A495">
        <v>3</v>
      </c>
      <c r="B495">
        <v>31</v>
      </c>
      <c r="C495">
        <v>3</v>
      </c>
      <c r="D495">
        <v>1</v>
      </c>
      <c r="E495">
        <v>2024</v>
      </c>
      <c r="F495" t="s">
        <v>25</v>
      </c>
      <c r="G495" t="s">
        <v>27</v>
      </c>
      <c r="H495" t="s">
        <v>46</v>
      </c>
      <c r="I495" t="s">
        <v>11</v>
      </c>
      <c r="J495" t="s">
        <v>93</v>
      </c>
      <c r="K495">
        <v>0.29615916481076976</v>
      </c>
      <c r="L495" t="s">
        <v>145</v>
      </c>
    </row>
    <row r="496" spans="1:12" x14ac:dyDescent="0.25">
      <c r="A496">
        <v>3</v>
      </c>
      <c r="B496">
        <v>31</v>
      </c>
      <c r="C496">
        <v>3</v>
      </c>
      <c r="D496">
        <v>2</v>
      </c>
      <c r="E496">
        <v>2024</v>
      </c>
      <c r="F496" t="s">
        <v>25</v>
      </c>
      <c r="G496" t="s">
        <v>27</v>
      </c>
      <c r="H496" t="s">
        <v>46</v>
      </c>
      <c r="I496" t="s">
        <v>11</v>
      </c>
      <c r="J496" t="s">
        <v>93</v>
      </c>
      <c r="K496">
        <v>0.29615916481076976</v>
      </c>
      <c r="L496" t="s">
        <v>134</v>
      </c>
    </row>
    <row r="497" spans="1:12" x14ac:dyDescent="0.25">
      <c r="A497">
        <v>3</v>
      </c>
      <c r="B497">
        <v>31</v>
      </c>
      <c r="C497">
        <v>3</v>
      </c>
      <c r="D497">
        <v>0</v>
      </c>
      <c r="E497">
        <v>2024</v>
      </c>
      <c r="F497" t="s">
        <v>25</v>
      </c>
      <c r="G497" t="s">
        <v>27</v>
      </c>
      <c r="H497" t="s">
        <v>46</v>
      </c>
      <c r="I497" t="s">
        <v>233</v>
      </c>
      <c r="J497" t="s">
        <v>94</v>
      </c>
      <c r="K497">
        <v>0.6779790375226008</v>
      </c>
      <c r="L497" t="s">
        <v>146</v>
      </c>
    </row>
    <row r="498" spans="1:12" x14ac:dyDescent="0.25">
      <c r="A498">
        <v>3</v>
      </c>
      <c r="B498">
        <v>31</v>
      </c>
      <c r="C498">
        <v>3</v>
      </c>
      <c r="D498">
        <v>1</v>
      </c>
      <c r="E498">
        <v>2024</v>
      </c>
      <c r="F498" t="s">
        <v>25</v>
      </c>
      <c r="G498" t="s">
        <v>27</v>
      </c>
      <c r="H498" t="s">
        <v>46</v>
      </c>
      <c r="I498" t="s">
        <v>233</v>
      </c>
      <c r="J498" t="s">
        <v>94</v>
      </c>
      <c r="K498">
        <v>0.3389895187613004</v>
      </c>
      <c r="L498" t="s">
        <v>145</v>
      </c>
    </row>
    <row r="499" spans="1:12" x14ac:dyDescent="0.25">
      <c r="A499">
        <v>3</v>
      </c>
      <c r="B499">
        <v>31</v>
      </c>
      <c r="C499">
        <v>3</v>
      </c>
      <c r="D499">
        <v>2</v>
      </c>
      <c r="E499">
        <v>2024</v>
      </c>
      <c r="F499" t="s">
        <v>25</v>
      </c>
      <c r="G499" t="s">
        <v>27</v>
      </c>
      <c r="H499" t="s">
        <v>46</v>
      </c>
      <c r="I499" t="s">
        <v>233</v>
      </c>
      <c r="J499" t="s">
        <v>94</v>
      </c>
      <c r="K499">
        <v>0.3389895187613004</v>
      </c>
      <c r="L499" t="s">
        <v>134</v>
      </c>
    </row>
    <row r="500" spans="1:12" x14ac:dyDescent="0.25">
      <c r="A500">
        <v>3</v>
      </c>
      <c r="B500">
        <v>31</v>
      </c>
      <c r="C500">
        <v>3</v>
      </c>
      <c r="D500">
        <v>0</v>
      </c>
      <c r="E500">
        <v>2024</v>
      </c>
      <c r="F500" t="s">
        <v>25</v>
      </c>
      <c r="G500" t="s">
        <v>27</v>
      </c>
      <c r="H500" t="s">
        <v>46</v>
      </c>
      <c r="I500" t="s">
        <v>17</v>
      </c>
      <c r="J500" t="s">
        <v>95</v>
      </c>
      <c r="K500">
        <v>10.638803781526986</v>
      </c>
      <c r="L500" t="s">
        <v>146</v>
      </c>
    </row>
    <row r="501" spans="1:12" x14ac:dyDescent="0.25">
      <c r="A501">
        <v>3</v>
      </c>
      <c r="B501">
        <v>31</v>
      </c>
      <c r="C501">
        <v>3</v>
      </c>
      <c r="D501">
        <v>1</v>
      </c>
      <c r="E501">
        <v>2024</v>
      </c>
      <c r="F501" t="s">
        <v>25</v>
      </c>
      <c r="G501" t="s">
        <v>27</v>
      </c>
      <c r="H501" t="s">
        <v>46</v>
      </c>
      <c r="I501" t="s">
        <v>17</v>
      </c>
      <c r="J501" t="s">
        <v>95</v>
      </c>
      <c r="K501">
        <v>10.638803781526986</v>
      </c>
      <c r="L501" t="s">
        <v>145</v>
      </c>
    </row>
    <row r="502" spans="1:12" x14ac:dyDescent="0.25">
      <c r="A502">
        <v>3</v>
      </c>
      <c r="B502">
        <v>31</v>
      </c>
      <c r="C502">
        <v>3</v>
      </c>
      <c r="D502">
        <v>2</v>
      </c>
      <c r="E502">
        <v>2024</v>
      </c>
      <c r="F502" t="s">
        <v>25</v>
      </c>
      <c r="G502" t="s">
        <v>27</v>
      </c>
      <c r="H502" t="s">
        <v>46</v>
      </c>
      <c r="I502" t="s">
        <v>17</v>
      </c>
      <c r="J502" t="s">
        <v>95</v>
      </c>
      <c r="K502">
        <v>10.638803781526986</v>
      </c>
      <c r="L502" t="s">
        <v>134</v>
      </c>
    </row>
    <row r="503" spans="1:12" x14ac:dyDescent="0.25">
      <c r="A503">
        <v>3</v>
      </c>
      <c r="B503">
        <v>31</v>
      </c>
      <c r="C503">
        <v>3</v>
      </c>
      <c r="D503">
        <v>0</v>
      </c>
      <c r="E503">
        <v>2024</v>
      </c>
      <c r="F503" t="s">
        <v>25</v>
      </c>
      <c r="G503" t="s">
        <v>27</v>
      </c>
      <c r="H503" t="s">
        <v>46</v>
      </c>
      <c r="I503" t="s">
        <v>17</v>
      </c>
      <c r="J503" t="s">
        <v>96</v>
      </c>
      <c r="K503">
        <v>1.4563086105807362E-2</v>
      </c>
      <c r="L503" t="s">
        <v>146</v>
      </c>
    </row>
    <row r="504" spans="1:12" x14ac:dyDescent="0.25">
      <c r="A504">
        <v>3</v>
      </c>
      <c r="B504">
        <v>31</v>
      </c>
      <c r="C504">
        <v>3</v>
      </c>
      <c r="D504">
        <v>1</v>
      </c>
      <c r="E504">
        <v>2024</v>
      </c>
      <c r="F504" t="s">
        <v>25</v>
      </c>
      <c r="G504" t="s">
        <v>27</v>
      </c>
      <c r="H504" t="s">
        <v>46</v>
      </c>
      <c r="I504" t="s">
        <v>17</v>
      </c>
      <c r="J504" t="s">
        <v>96</v>
      </c>
      <c r="K504">
        <v>1.4563086105807362E-2</v>
      </c>
      <c r="L504" t="s">
        <v>145</v>
      </c>
    </row>
    <row r="505" spans="1:12" x14ac:dyDescent="0.25">
      <c r="A505">
        <v>3</v>
      </c>
      <c r="B505">
        <v>31</v>
      </c>
      <c r="C505">
        <v>3</v>
      </c>
      <c r="D505">
        <v>2</v>
      </c>
      <c r="E505">
        <v>2024</v>
      </c>
      <c r="F505" t="s">
        <v>25</v>
      </c>
      <c r="G505" t="s">
        <v>27</v>
      </c>
      <c r="H505" t="s">
        <v>46</v>
      </c>
      <c r="I505" t="s">
        <v>17</v>
      </c>
      <c r="J505" t="s">
        <v>96</v>
      </c>
      <c r="K505">
        <v>1.4563086105807362E-2</v>
      </c>
      <c r="L505" t="s">
        <v>134</v>
      </c>
    </row>
    <row r="506" spans="1:12" x14ac:dyDescent="0.25">
      <c r="A506">
        <v>3</v>
      </c>
      <c r="B506">
        <v>31</v>
      </c>
      <c r="C506">
        <v>3</v>
      </c>
      <c r="D506">
        <v>0</v>
      </c>
      <c r="E506">
        <v>2024</v>
      </c>
      <c r="F506" t="s">
        <v>25</v>
      </c>
      <c r="G506" t="s">
        <v>27</v>
      </c>
      <c r="H506" t="s">
        <v>46</v>
      </c>
      <c r="I506" t="s">
        <v>17</v>
      </c>
      <c r="J506" t="s">
        <v>97</v>
      </c>
      <c r="K506">
        <v>0.10829962043763358</v>
      </c>
      <c r="L506" t="s">
        <v>146</v>
      </c>
    </row>
    <row r="507" spans="1:12" x14ac:dyDescent="0.25">
      <c r="A507">
        <v>3</v>
      </c>
      <c r="B507">
        <v>31</v>
      </c>
      <c r="C507">
        <v>3</v>
      </c>
      <c r="D507">
        <v>1</v>
      </c>
      <c r="E507">
        <v>2024</v>
      </c>
      <c r="F507" t="s">
        <v>25</v>
      </c>
      <c r="G507" t="s">
        <v>27</v>
      </c>
      <c r="H507" t="s">
        <v>46</v>
      </c>
      <c r="I507" t="s">
        <v>17</v>
      </c>
      <c r="J507" t="s">
        <v>97</v>
      </c>
      <c r="K507">
        <v>0.10650961122759445</v>
      </c>
      <c r="L507" t="s">
        <v>145</v>
      </c>
    </row>
    <row r="508" spans="1:12" x14ac:dyDescent="0.25">
      <c r="A508">
        <v>3</v>
      </c>
      <c r="B508">
        <v>31</v>
      </c>
      <c r="C508">
        <v>3</v>
      </c>
      <c r="D508">
        <v>2</v>
      </c>
      <c r="E508">
        <v>2024</v>
      </c>
      <c r="F508" t="s">
        <v>25</v>
      </c>
      <c r="G508" t="s">
        <v>27</v>
      </c>
      <c r="H508" t="s">
        <v>46</v>
      </c>
      <c r="I508" t="s">
        <v>17</v>
      </c>
      <c r="J508" t="s">
        <v>97</v>
      </c>
      <c r="K508">
        <v>0.10650961122759445</v>
      </c>
      <c r="L508" t="s">
        <v>134</v>
      </c>
    </row>
    <row r="509" spans="1:12" x14ac:dyDescent="0.25">
      <c r="A509">
        <v>3</v>
      </c>
      <c r="B509">
        <v>31</v>
      </c>
      <c r="C509">
        <v>3</v>
      </c>
      <c r="D509">
        <v>0</v>
      </c>
      <c r="E509">
        <v>2024</v>
      </c>
      <c r="F509" t="s">
        <v>25</v>
      </c>
      <c r="G509" t="s">
        <v>27</v>
      </c>
      <c r="H509" t="s">
        <v>46</v>
      </c>
      <c r="I509" t="s">
        <v>18</v>
      </c>
      <c r="J509" t="s">
        <v>101</v>
      </c>
      <c r="K509">
        <v>0.60159218386827806</v>
      </c>
      <c r="L509" t="s">
        <v>146</v>
      </c>
    </row>
    <row r="510" spans="1:12" x14ac:dyDescent="0.25">
      <c r="A510">
        <v>3</v>
      </c>
      <c r="B510">
        <v>31</v>
      </c>
      <c r="C510">
        <v>3</v>
      </c>
      <c r="D510">
        <v>1</v>
      </c>
      <c r="E510">
        <v>2024</v>
      </c>
      <c r="F510" t="s">
        <v>25</v>
      </c>
      <c r="G510" t="s">
        <v>27</v>
      </c>
      <c r="H510" t="s">
        <v>46</v>
      </c>
      <c r="I510" t="s">
        <v>18</v>
      </c>
      <c r="J510" t="s">
        <v>101</v>
      </c>
      <c r="K510">
        <v>0.30079609193413903</v>
      </c>
      <c r="L510" t="s">
        <v>145</v>
      </c>
    </row>
    <row r="511" spans="1:12" x14ac:dyDescent="0.25">
      <c r="A511">
        <v>3</v>
      </c>
      <c r="B511">
        <v>31</v>
      </c>
      <c r="C511">
        <v>3</v>
      </c>
      <c r="D511">
        <v>2</v>
      </c>
      <c r="E511">
        <v>2024</v>
      </c>
      <c r="F511" t="s">
        <v>25</v>
      </c>
      <c r="G511" t="s">
        <v>27</v>
      </c>
      <c r="H511" t="s">
        <v>46</v>
      </c>
      <c r="I511" t="s">
        <v>18</v>
      </c>
      <c r="J511" t="s">
        <v>101</v>
      </c>
      <c r="K511">
        <v>0.30079609193413903</v>
      </c>
      <c r="L511" t="s">
        <v>134</v>
      </c>
    </row>
    <row r="512" spans="1:12" x14ac:dyDescent="0.25">
      <c r="A512">
        <v>3</v>
      </c>
      <c r="B512">
        <v>31</v>
      </c>
      <c r="C512">
        <v>3</v>
      </c>
      <c r="D512">
        <v>0</v>
      </c>
      <c r="E512">
        <v>2024</v>
      </c>
      <c r="F512" t="s">
        <v>25</v>
      </c>
      <c r="G512" t="s">
        <v>27</v>
      </c>
      <c r="H512" t="s">
        <v>46</v>
      </c>
      <c r="I512" t="s">
        <v>18</v>
      </c>
      <c r="J512" t="s">
        <v>102</v>
      </c>
      <c r="K512">
        <v>5.928065423657479E-2</v>
      </c>
      <c r="L512" t="s">
        <v>146</v>
      </c>
    </row>
    <row r="513" spans="1:12" x14ac:dyDescent="0.25">
      <c r="A513">
        <v>3</v>
      </c>
      <c r="B513">
        <v>31</v>
      </c>
      <c r="C513">
        <v>3</v>
      </c>
      <c r="D513">
        <v>1</v>
      </c>
      <c r="E513">
        <v>2024</v>
      </c>
      <c r="F513" t="s">
        <v>25</v>
      </c>
      <c r="G513" t="s">
        <v>27</v>
      </c>
      <c r="H513" t="s">
        <v>46</v>
      </c>
      <c r="I513" t="s">
        <v>18</v>
      </c>
      <c r="J513" t="s">
        <v>102</v>
      </c>
      <c r="K513">
        <v>2.9640327118287395E-2</v>
      </c>
      <c r="L513" t="s">
        <v>145</v>
      </c>
    </row>
    <row r="514" spans="1:12" x14ac:dyDescent="0.25">
      <c r="A514">
        <v>3</v>
      </c>
      <c r="B514">
        <v>31</v>
      </c>
      <c r="C514">
        <v>3</v>
      </c>
      <c r="D514">
        <v>2</v>
      </c>
      <c r="E514">
        <v>2024</v>
      </c>
      <c r="F514" t="s">
        <v>25</v>
      </c>
      <c r="G514" t="s">
        <v>27</v>
      </c>
      <c r="H514" t="s">
        <v>46</v>
      </c>
      <c r="I514" t="s">
        <v>18</v>
      </c>
      <c r="J514" t="s">
        <v>102</v>
      </c>
      <c r="K514">
        <v>2.9640327118287395E-2</v>
      </c>
      <c r="L514" t="s">
        <v>134</v>
      </c>
    </row>
    <row r="515" spans="1:12" x14ac:dyDescent="0.25">
      <c r="A515">
        <v>3</v>
      </c>
      <c r="B515">
        <v>31</v>
      </c>
      <c r="C515">
        <v>3</v>
      </c>
      <c r="D515">
        <v>0</v>
      </c>
      <c r="E515">
        <v>2024</v>
      </c>
      <c r="F515" t="s">
        <v>25</v>
      </c>
      <c r="G515" t="s">
        <v>27</v>
      </c>
      <c r="H515" t="s">
        <v>46</v>
      </c>
      <c r="I515" t="s">
        <v>18</v>
      </c>
      <c r="J515" t="s">
        <v>103</v>
      </c>
      <c r="K515">
        <v>1.3113919403808674E-2</v>
      </c>
      <c r="L515" t="s">
        <v>146</v>
      </c>
    </row>
    <row r="516" spans="1:12" x14ac:dyDescent="0.25">
      <c r="A516">
        <v>3</v>
      </c>
      <c r="B516">
        <v>31</v>
      </c>
      <c r="C516">
        <v>3</v>
      </c>
      <c r="D516">
        <v>1</v>
      </c>
      <c r="E516">
        <v>2024</v>
      </c>
      <c r="F516" t="s">
        <v>25</v>
      </c>
      <c r="G516" t="s">
        <v>27</v>
      </c>
      <c r="H516" t="s">
        <v>46</v>
      </c>
      <c r="I516" t="s">
        <v>18</v>
      </c>
      <c r="J516" t="s">
        <v>103</v>
      </c>
      <c r="K516">
        <v>7.0691611324878263E-3</v>
      </c>
      <c r="L516" t="s">
        <v>145</v>
      </c>
    </row>
    <row r="517" spans="1:12" x14ac:dyDescent="0.25">
      <c r="A517">
        <v>3</v>
      </c>
      <c r="B517">
        <v>31</v>
      </c>
      <c r="C517">
        <v>3</v>
      </c>
      <c r="D517">
        <v>2</v>
      </c>
      <c r="E517">
        <v>2024</v>
      </c>
      <c r="F517" t="s">
        <v>25</v>
      </c>
      <c r="G517" t="s">
        <v>27</v>
      </c>
      <c r="H517" t="s">
        <v>46</v>
      </c>
      <c r="I517" t="s">
        <v>18</v>
      </c>
      <c r="J517" t="s">
        <v>103</v>
      </c>
      <c r="K517">
        <v>7.0691611324878263E-3</v>
      </c>
      <c r="L517" t="s">
        <v>134</v>
      </c>
    </row>
    <row r="518" spans="1:12" x14ac:dyDescent="0.25">
      <c r="A518">
        <v>3</v>
      </c>
      <c r="B518">
        <v>31</v>
      </c>
      <c r="C518">
        <v>3</v>
      </c>
      <c r="D518">
        <v>0</v>
      </c>
      <c r="E518">
        <v>2024</v>
      </c>
      <c r="F518" t="s">
        <v>25</v>
      </c>
      <c r="G518" t="s">
        <v>27</v>
      </c>
      <c r="H518" t="s">
        <v>46</v>
      </c>
      <c r="I518" t="s">
        <v>18</v>
      </c>
      <c r="J518" t="s">
        <v>104</v>
      </c>
      <c r="K518">
        <v>1.9145628454853788E-3</v>
      </c>
      <c r="L518" t="s">
        <v>146</v>
      </c>
    </row>
    <row r="519" spans="1:12" x14ac:dyDescent="0.25">
      <c r="A519">
        <v>3</v>
      </c>
      <c r="B519">
        <v>31</v>
      </c>
      <c r="C519">
        <v>3</v>
      </c>
      <c r="D519">
        <v>1</v>
      </c>
      <c r="E519">
        <v>2024</v>
      </c>
      <c r="F519" t="s">
        <v>25</v>
      </c>
      <c r="G519" t="s">
        <v>27</v>
      </c>
      <c r="H519" t="s">
        <v>46</v>
      </c>
      <c r="I519" t="s">
        <v>18</v>
      </c>
      <c r="J519" t="s">
        <v>104</v>
      </c>
      <c r="K519">
        <v>9.5728142274268942E-4</v>
      </c>
      <c r="L519" t="s">
        <v>145</v>
      </c>
    </row>
    <row r="520" spans="1:12" x14ac:dyDescent="0.25">
      <c r="A520">
        <v>3</v>
      </c>
      <c r="B520">
        <v>31</v>
      </c>
      <c r="C520">
        <v>3</v>
      </c>
      <c r="D520">
        <v>2</v>
      </c>
      <c r="E520">
        <v>2024</v>
      </c>
      <c r="F520" t="s">
        <v>25</v>
      </c>
      <c r="G520" t="s">
        <v>27</v>
      </c>
      <c r="H520" t="s">
        <v>46</v>
      </c>
      <c r="I520" t="s">
        <v>18</v>
      </c>
      <c r="J520" t="s">
        <v>104</v>
      </c>
      <c r="K520">
        <v>9.5728142274268942E-4</v>
      </c>
      <c r="L520" t="s">
        <v>134</v>
      </c>
    </row>
    <row r="521" spans="1:12" x14ac:dyDescent="0.25">
      <c r="A521">
        <v>3</v>
      </c>
      <c r="B521">
        <v>31</v>
      </c>
      <c r="C521">
        <v>3</v>
      </c>
      <c r="D521">
        <v>0</v>
      </c>
      <c r="E521">
        <v>2024</v>
      </c>
      <c r="F521" t="s">
        <v>25</v>
      </c>
      <c r="G521" t="s">
        <v>27</v>
      </c>
      <c r="H521" t="s">
        <v>46</v>
      </c>
      <c r="I521" t="s">
        <v>18</v>
      </c>
      <c r="J521" t="s">
        <v>111</v>
      </c>
      <c r="K521">
        <v>3.1021200296208282E-3</v>
      </c>
      <c r="L521" t="s">
        <v>146</v>
      </c>
    </row>
    <row r="522" spans="1:12" x14ac:dyDescent="0.25">
      <c r="A522">
        <v>3</v>
      </c>
      <c r="B522">
        <v>31</v>
      </c>
      <c r="C522">
        <v>3</v>
      </c>
      <c r="D522">
        <v>1</v>
      </c>
      <c r="E522">
        <v>2024</v>
      </c>
      <c r="F522" t="s">
        <v>25</v>
      </c>
      <c r="G522" t="s">
        <v>27</v>
      </c>
      <c r="H522" t="s">
        <v>46</v>
      </c>
      <c r="I522" t="s">
        <v>18</v>
      </c>
      <c r="J522" t="s">
        <v>111</v>
      </c>
      <c r="K522">
        <v>1.5510600148104141E-3</v>
      </c>
      <c r="L522" t="s">
        <v>145</v>
      </c>
    </row>
    <row r="523" spans="1:12" x14ac:dyDescent="0.25">
      <c r="A523">
        <v>3</v>
      </c>
      <c r="B523">
        <v>31</v>
      </c>
      <c r="C523">
        <v>3</v>
      </c>
      <c r="D523">
        <v>2</v>
      </c>
      <c r="E523">
        <v>2024</v>
      </c>
      <c r="F523" t="s">
        <v>25</v>
      </c>
      <c r="G523" t="s">
        <v>27</v>
      </c>
      <c r="H523" t="s">
        <v>46</v>
      </c>
      <c r="I523" t="s">
        <v>18</v>
      </c>
      <c r="J523" t="s">
        <v>111</v>
      </c>
      <c r="K523">
        <v>1.5510600148104141E-3</v>
      </c>
      <c r="L523" t="s">
        <v>134</v>
      </c>
    </row>
    <row r="524" spans="1:12" x14ac:dyDescent="0.25">
      <c r="A524">
        <v>3</v>
      </c>
      <c r="B524">
        <v>31</v>
      </c>
      <c r="C524">
        <v>3</v>
      </c>
      <c r="D524">
        <v>0</v>
      </c>
      <c r="E524">
        <v>2024</v>
      </c>
      <c r="F524" t="s">
        <v>25</v>
      </c>
      <c r="G524" t="s">
        <v>27</v>
      </c>
      <c r="H524" t="s">
        <v>46</v>
      </c>
      <c r="I524" t="s">
        <v>19</v>
      </c>
      <c r="J524" t="s">
        <v>106</v>
      </c>
      <c r="K524">
        <v>0.22316120147595983</v>
      </c>
      <c r="L524" t="s">
        <v>146</v>
      </c>
    </row>
    <row r="525" spans="1:12" x14ac:dyDescent="0.25">
      <c r="A525">
        <v>3</v>
      </c>
      <c r="B525">
        <v>31</v>
      </c>
      <c r="C525">
        <v>3</v>
      </c>
      <c r="D525">
        <v>1</v>
      </c>
      <c r="E525">
        <v>2024</v>
      </c>
      <c r="F525" t="s">
        <v>25</v>
      </c>
      <c r="G525" t="s">
        <v>27</v>
      </c>
      <c r="H525" t="s">
        <v>46</v>
      </c>
      <c r="I525" t="s">
        <v>19</v>
      </c>
      <c r="J525" t="s">
        <v>106</v>
      </c>
      <c r="K525">
        <v>0.22316120147595983</v>
      </c>
      <c r="L525" t="s">
        <v>145</v>
      </c>
    </row>
    <row r="526" spans="1:12" x14ac:dyDescent="0.25">
      <c r="A526">
        <v>3</v>
      </c>
      <c r="B526">
        <v>31</v>
      </c>
      <c r="C526">
        <v>3</v>
      </c>
      <c r="D526">
        <v>2</v>
      </c>
      <c r="E526">
        <v>2024</v>
      </c>
      <c r="F526" t="s">
        <v>25</v>
      </c>
      <c r="G526" t="s">
        <v>27</v>
      </c>
      <c r="H526" t="s">
        <v>46</v>
      </c>
      <c r="I526" t="s">
        <v>19</v>
      </c>
      <c r="J526" t="s">
        <v>106</v>
      </c>
      <c r="K526">
        <v>0.22316120147595983</v>
      </c>
      <c r="L526" t="s">
        <v>134</v>
      </c>
    </row>
    <row r="527" spans="1:12" x14ac:dyDescent="0.25">
      <c r="A527">
        <v>3</v>
      </c>
      <c r="B527">
        <v>31</v>
      </c>
      <c r="C527">
        <v>3</v>
      </c>
      <c r="D527">
        <v>0</v>
      </c>
      <c r="E527">
        <v>2024</v>
      </c>
      <c r="F527" t="s">
        <v>25</v>
      </c>
      <c r="G527" t="s">
        <v>27</v>
      </c>
      <c r="H527" t="s">
        <v>46</v>
      </c>
      <c r="I527" t="s">
        <v>19</v>
      </c>
      <c r="J527" t="s">
        <v>107</v>
      </c>
      <c r="K527">
        <v>4.1813035175053423</v>
      </c>
      <c r="L527" t="s">
        <v>146</v>
      </c>
    </row>
    <row r="528" spans="1:12" x14ac:dyDescent="0.25">
      <c r="A528">
        <v>3</v>
      </c>
      <c r="B528">
        <v>31</v>
      </c>
      <c r="C528">
        <v>3</v>
      </c>
      <c r="D528">
        <v>1</v>
      </c>
      <c r="E528">
        <v>2024</v>
      </c>
      <c r="F528" t="s">
        <v>25</v>
      </c>
      <c r="G528" t="s">
        <v>27</v>
      </c>
      <c r="H528" t="s">
        <v>46</v>
      </c>
      <c r="I528" t="s">
        <v>19</v>
      </c>
      <c r="J528" t="s">
        <v>107</v>
      </c>
      <c r="K528">
        <v>4.1813035175053423</v>
      </c>
      <c r="L528" t="s">
        <v>145</v>
      </c>
    </row>
    <row r="529" spans="1:12" x14ac:dyDescent="0.25">
      <c r="A529">
        <v>3</v>
      </c>
      <c r="B529">
        <v>31</v>
      </c>
      <c r="C529">
        <v>3</v>
      </c>
      <c r="D529">
        <v>2</v>
      </c>
      <c r="E529">
        <v>2024</v>
      </c>
      <c r="F529" t="s">
        <v>25</v>
      </c>
      <c r="G529" t="s">
        <v>27</v>
      </c>
      <c r="H529" t="s">
        <v>46</v>
      </c>
      <c r="I529" t="s">
        <v>19</v>
      </c>
      <c r="J529" t="s">
        <v>107</v>
      </c>
      <c r="K529">
        <v>4.1813035175053423</v>
      </c>
      <c r="L529" t="s">
        <v>134</v>
      </c>
    </row>
    <row r="530" spans="1:12" x14ac:dyDescent="0.25">
      <c r="A530">
        <v>3</v>
      </c>
      <c r="B530">
        <v>31</v>
      </c>
      <c r="C530">
        <v>3</v>
      </c>
      <c r="D530">
        <v>0</v>
      </c>
      <c r="E530">
        <v>2024</v>
      </c>
      <c r="F530" t="s">
        <v>25</v>
      </c>
      <c r="G530" t="s">
        <v>27</v>
      </c>
      <c r="H530" t="s">
        <v>46</v>
      </c>
      <c r="I530" t="s">
        <v>19</v>
      </c>
      <c r="J530" t="s">
        <v>108</v>
      </c>
      <c r="K530">
        <v>6.5053879331499351E-2</v>
      </c>
      <c r="L530" t="s">
        <v>146</v>
      </c>
    </row>
    <row r="531" spans="1:12" x14ac:dyDescent="0.25">
      <c r="A531">
        <v>3</v>
      </c>
      <c r="B531">
        <v>31</v>
      </c>
      <c r="C531">
        <v>3</v>
      </c>
      <c r="D531">
        <v>1</v>
      </c>
      <c r="E531">
        <v>2024</v>
      </c>
      <c r="F531" t="s">
        <v>25</v>
      </c>
      <c r="G531" t="s">
        <v>27</v>
      </c>
      <c r="H531" t="s">
        <v>46</v>
      </c>
      <c r="I531" t="s">
        <v>19</v>
      </c>
      <c r="J531" t="s">
        <v>108</v>
      </c>
      <c r="K531">
        <v>6.5053879331499351E-2</v>
      </c>
      <c r="L531" t="s">
        <v>145</v>
      </c>
    </row>
    <row r="532" spans="1:12" x14ac:dyDescent="0.25">
      <c r="A532">
        <v>3</v>
      </c>
      <c r="B532">
        <v>31</v>
      </c>
      <c r="C532">
        <v>3</v>
      </c>
      <c r="D532">
        <v>2</v>
      </c>
      <c r="E532">
        <v>2024</v>
      </c>
      <c r="F532" t="s">
        <v>25</v>
      </c>
      <c r="G532" t="s">
        <v>27</v>
      </c>
      <c r="H532" t="s">
        <v>46</v>
      </c>
      <c r="I532" t="s">
        <v>19</v>
      </c>
      <c r="J532" t="s">
        <v>108</v>
      </c>
      <c r="K532">
        <v>6.5053879331499351E-2</v>
      </c>
      <c r="L532" t="s">
        <v>134</v>
      </c>
    </row>
    <row r="533" spans="1:12" x14ac:dyDescent="0.25">
      <c r="A533">
        <v>3</v>
      </c>
      <c r="B533">
        <v>31</v>
      </c>
      <c r="C533">
        <v>3</v>
      </c>
      <c r="D533">
        <v>0</v>
      </c>
      <c r="E533">
        <v>2024</v>
      </c>
      <c r="F533" t="s">
        <v>25</v>
      </c>
      <c r="G533" t="s">
        <v>27</v>
      </c>
      <c r="H533" t="s">
        <v>46</v>
      </c>
      <c r="I533" t="s">
        <v>19</v>
      </c>
      <c r="J533" t="s">
        <v>109</v>
      </c>
      <c r="K533">
        <v>1.6007408187104877E-2</v>
      </c>
      <c r="L533" t="s">
        <v>146</v>
      </c>
    </row>
    <row r="534" spans="1:12" x14ac:dyDescent="0.25">
      <c r="A534">
        <v>3</v>
      </c>
      <c r="B534">
        <v>31</v>
      </c>
      <c r="C534">
        <v>3</v>
      </c>
      <c r="D534">
        <v>1</v>
      </c>
      <c r="E534">
        <v>2024</v>
      </c>
      <c r="F534" t="s">
        <v>25</v>
      </c>
      <c r="G534" t="s">
        <v>27</v>
      </c>
      <c r="H534" t="s">
        <v>46</v>
      </c>
      <c r="I534" t="s">
        <v>19</v>
      </c>
      <c r="J534" t="s">
        <v>109</v>
      </c>
      <c r="K534">
        <v>1.6007408187104877E-2</v>
      </c>
      <c r="L534" t="s">
        <v>145</v>
      </c>
    </row>
    <row r="535" spans="1:12" x14ac:dyDescent="0.25">
      <c r="A535">
        <v>3</v>
      </c>
      <c r="B535">
        <v>31</v>
      </c>
      <c r="C535">
        <v>3</v>
      </c>
      <c r="D535">
        <v>2</v>
      </c>
      <c r="E535">
        <v>2024</v>
      </c>
      <c r="F535" t="s">
        <v>25</v>
      </c>
      <c r="G535" t="s">
        <v>27</v>
      </c>
      <c r="H535" t="s">
        <v>46</v>
      </c>
      <c r="I535" t="s">
        <v>19</v>
      </c>
      <c r="J535" t="s">
        <v>109</v>
      </c>
      <c r="K535">
        <v>1.6007408187104877E-2</v>
      </c>
      <c r="L535" t="s">
        <v>134</v>
      </c>
    </row>
    <row r="536" spans="1:12" x14ac:dyDescent="0.25">
      <c r="A536">
        <v>3</v>
      </c>
      <c r="B536">
        <v>32</v>
      </c>
      <c r="C536">
        <v>4</v>
      </c>
      <c r="D536">
        <v>0</v>
      </c>
      <c r="E536">
        <v>2024</v>
      </c>
      <c r="F536" t="s">
        <v>25</v>
      </c>
      <c r="G536" t="s">
        <v>28</v>
      </c>
      <c r="H536" t="s">
        <v>44</v>
      </c>
      <c r="I536" t="s">
        <v>229</v>
      </c>
      <c r="J536" t="s">
        <v>70</v>
      </c>
      <c r="K536">
        <v>8.2705237938626296E-4</v>
      </c>
      <c r="L536" t="s">
        <v>146</v>
      </c>
    </row>
    <row r="537" spans="1:12" x14ac:dyDescent="0.25">
      <c r="A537">
        <v>3</v>
      </c>
      <c r="B537">
        <v>32</v>
      </c>
      <c r="C537">
        <v>4</v>
      </c>
      <c r="D537">
        <v>1</v>
      </c>
      <c r="E537">
        <v>2024</v>
      </c>
      <c r="F537" t="s">
        <v>25</v>
      </c>
      <c r="G537" t="s">
        <v>28</v>
      </c>
      <c r="H537" t="s">
        <v>44</v>
      </c>
      <c r="I537" t="s">
        <v>229</v>
      </c>
      <c r="J537" t="s">
        <v>70</v>
      </c>
      <c r="K537">
        <v>8.2705237938626296E-4</v>
      </c>
      <c r="L537" t="s">
        <v>145</v>
      </c>
    </row>
    <row r="538" spans="1:12" x14ac:dyDescent="0.25">
      <c r="A538">
        <v>3</v>
      </c>
      <c r="B538">
        <v>32</v>
      </c>
      <c r="C538">
        <v>4</v>
      </c>
      <c r="D538">
        <v>2</v>
      </c>
      <c r="E538">
        <v>2024</v>
      </c>
      <c r="F538" t="s">
        <v>25</v>
      </c>
      <c r="G538" t="s">
        <v>28</v>
      </c>
      <c r="H538" t="s">
        <v>44</v>
      </c>
      <c r="I538" t="s">
        <v>229</v>
      </c>
      <c r="J538" t="s">
        <v>70</v>
      </c>
      <c r="K538">
        <v>2.481157138158789E-3</v>
      </c>
      <c r="L538" t="s">
        <v>134</v>
      </c>
    </row>
    <row r="539" spans="1:12" x14ac:dyDescent="0.25">
      <c r="A539">
        <v>3</v>
      </c>
      <c r="B539">
        <v>32</v>
      </c>
      <c r="C539">
        <v>4</v>
      </c>
      <c r="D539">
        <v>0</v>
      </c>
      <c r="E539">
        <v>2024</v>
      </c>
      <c r="F539" t="s">
        <v>25</v>
      </c>
      <c r="G539" t="s">
        <v>28</v>
      </c>
      <c r="H539" t="s">
        <v>44</v>
      </c>
      <c r="I539" t="s">
        <v>230</v>
      </c>
      <c r="J539" t="s">
        <v>71</v>
      </c>
      <c r="K539">
        <v>1.6865528452535998E-3</v>
      </c>
      <c r="L539" t="s">
        <v>146</v>
      </c>
    </row>
    <row r="540" spans="1:12" x14ac:dyDescent="0.25">
      <c r="A540">
        <v>3</v>
      </c>
      <c r="B540">
        <v>32</v>
      </c>
      <c r="C540">
        <v>4</v>
      </c>
      <c r="D540">
        <v>1</v>
      </c>
      <c r="E540">
        <v>2024</v>
      </c>
      <c r="F540" t="s">
        <v>25</v>
      </c>
      <c r="G540" t="s">
        <v>28</v>
      </c>
      <c r="H540" t="s">
        <v>44</v>
      </c>
      <c r="I540" t="s">
        <v>230</v>
      </c>
      <c r="J540" t="s">
        <v>71</v>
      </c>
      <c r="K540">
        <v>1.6865528452535998E-3</v>
      </c>
      <c r="L540" t="s">
        <v>145</v>
      </c>
    </row>
    <row r="541" spans="1:12" x14ac:dyDescent="0.25">
      <c r="A541">
        <v>3</v>
      </c>
      <c r="B541">
        <v>32</v>
      </c>
      <c r="C541">
        <v>4</v>
      </c>
      <c r="D541">
        <v>2</v>
      </c>
      <c r="E541">
        <v>2024</v>
      </c>
      <c r="F541" t="s">
        <v>25</v>
      </c>
      <c r="G541" t="s">
        <v>28</v>
      </c>
      <c r="H541" t="s">
        <v>44</v>
      </c>
      <c r="I541" t="s">
        <v>230</v>
      </c>
      <c r="J541" t="s">
        <v>71</v>
      </c>
      <c r="K541">
        <v>5.0596585357607993E-3</v>
      </c>
      <c r="L541" t="s">
        <v>134</v>
      </c>
    </row>
    <row r="542" spans="1:12" x14ac:dyDescent="0.25">
      <c r="A542">
        <v>3</v>
      </c>
      <c r="B542">
        <v>32</v>
      </c>
      <c r="C542">
        <v>4</v>
      </c>
      <c r="D542">
        <v>0</v>
      </c>
      <c r="E542">
        <v>2024</v>
      </c>
      <c r="F542" t="s">
        <v>25</v>
      </c>
      <c r="G542" t="s">
        <v>28</v>
      </c>
      <c r="H542" t="s">
        <v>44</v>
      </c>
      <c r="I542" t="s">
        <v>14</v>
      </c>
      <c r="J542" t="s">
        <v>72</v>
      </c>
      <c r="K542">
        <v>3.1829030821941772E-3</v>
      </c>
      <c r="L542" t="s">
        <v>146</v>
      </c>
    </row>
    <row r="543" spans="1:12" x14ac:dyDescent="0.25">
      <c r="A543">
        <v>3</v>
      </c>
      <c r="B543">
        <v>32</v>
      </c>
      <c r="C543">
        <v>4</v>
      </c>
      <c r="D543">
        <v>1</v>
      </c>
      <c r="E543">
        <v>2024</v>
      </c>
      <c r="F543" t="s">
        <v>25</v>
      </c>
      <c r="G543" t="s">
        <v>28</v>
      </c>
      <c r="H543" t="s">
        <v>44</v>
      </c>
      <c r="I543" t="s">
        <v>14</v>
      </c>
      <c r="J543" t="s">
        <v>72</v>
      </c>
      <c r="K543">
        <v>3.1829030821941772E-3</v>
      </c>
      <c r="L543" t="s">
        <v>145</v>
      </c>
    </row>
    <row r="544" spans="1:12" x14ac:dyDescent="0.25">
      <c r="A544">
        <v>3</v>
      </c>
      <c r="B544">
        <v>32</v>
      </c>
      <c r="C544">
        <v>4</v>
      </c>
      <c r="D544">
        <v>2</v>
      </c>
      <c r="E544">
        <v>2024</v>
      </c>
      <c r="F544" t="s">
        <v>25</v>
      </c>
      <c r="G544" t="s">
        <v>28</v>
      </c>
      <c r="H544" t="s">
        <v>44</v>
      </c>
      <c r="I544" t="s">
        <v>14</v>
      </c>
      <c r="J544" t="s">
        <v>72</v>
      </c>
      <c r="K544">
        <v>9.5487092465825311E-3</v>
      </c>
      <c r="L544" t="s">
        <v>134</v>
      </c>
    </row>
    <row r="545" spans="1:12" x14ac:dyDescent="0.25">
      <c r="A545">
        <v>3</v>
      </c>
      <c r="B545">
        <v>32</v>
      </c>
      <c r="C545">
        <v>4</v>
      </c>
      <c r="D545">
        <v>0</v>
      </c>
      <c r="E545">
        <v>2024</v>
      </c>
      <c r="F545" t="s">
        <v>25</v>
      </c>
      <c r="G545" t="s">
        <v>28</v>
      </c>
      <c r="H545" t="s">
        <v>44</v>
      </c>
      <c r="I545" t="s">
        <v>14</v>
      </c>
      <c r="J545" t="s">
        <v>73</v>
      </c>
      <c r="K545">
        <v>5.0002127441453575E-2</v>
      </c>
      <c r="L545" t="s">
        <v>146</v>
      </c>
    </row>
    <row r="546" spans="1:12" x14ac:dyDescent="0.25">
      <c r="A546">
        <v>3</v>
      </c>
      <c r="B546">
        <v>32</v>
      </c>
      <c r="C546">
        <v>4</v>
      </c>
      <c r="D546">
        <v>1</v>
      </c>
      <c r="E546">
        <v>2024</v>
      </c>
      <c r="F546" t="s">
        <v>25</v>
      </c>
      <c r="G546" t="s">
        <v>28</v>
      </c>
      <c r="H546" t="s">
        <v>44</v>
      </c>
      <c r="I546" t="s">
        <v>14</v>
      </c>
      <c r="J546" t="s">
        <v>73</v>
      </c>
      <c r="K546">
        <v>5.0002127441453575E-2</v>
      </c>
      <c r="L546" t="s">
        <v>145</v>
      </c>
    </row>
    <row r="547" spans="1:12" x14ac:dyDescent="0.25">
      <c r="A547">
        <v>3</v>
      </c>
      <c r="B547">
        <v>32</v>
      </c>
      <c r="C547">
        <v>4</v>
      </c>
      <c r="D547">
        <v>2</v>
      </c>
      <c r="E547">
        <v>2024</v>
      </c>
      <c r="F547" t="s">
        <v>25</v>
      </c>
      <c r="G547" t="s">
        <v>28</v>
      </c>
      <c r="H547" t="s">
        <v>44</v>
      </c>
      <c r="I547" t="s">
        <v>14</v>
      </c>
      <c r="J547" t="s">
        <v>73</v>
      </c>
      <c r="K547">
        <v>0.15000638232436073</v>
      </c>
      <c r="L547" t="s">
        <v>134</v>
      </c>
    </row>
    <row r="548" spans="1:12" x14ac:dyDescent="0.25">
      <c r="A548">
        <v>3</v>
      </c>
      <c r="B548">
        <v>32</v>
      </c>
      <c r="C548">
        <v>4</v>
      </c>
      <c r="D548">
        <v>0</v>
      </c>
      <c r="E548">
        <v>2024</v>
      </c>
      <c r="F548" t="s">
        <v>25</v>
      </c>
      <c r="G548" t="s">
        <v>28</v>
      </c>
      <c r="H548" t="s">
        <v>44</v>
      </c>
      <c r="I548" t="s">
        <v>14</v>
      </c>
      <c r="J548" t="s">
        <v>74</v>
      </c>
      <c r="K548">
        <v>3.05323036055184E-2</v>
      </c>
      <c r="L548" t="s">
        <v>146</v>
      </c>
    </row>
    <row r="549" spans="1:12" x14ac:dyDescent="0.25">
      <c r="A549">
        <v>3</v>
      </c>
      <c r="B549">
        <v>32</v>
      </c>
      <c r="C549">
        <v>4</v>
      </c>
      <c r="D549">
        <v>1</v>
      </c>
      <c r="E549">
        <v>2024</v>
      </c>
      <c r="F549" t="s">
        <v>25</v>
      </c>
      <c r="G549" t="s">
        <v>28</v>
      </c>
      <c r="H549" t="s">
        <v>44</v>
      </c>
      <c r="I549" t="s">
        <v>14</v>
      </c>
      <c r="J549" t="s">
        <v>74</v>
      </c>
      <c r="K549">
        <v>3.05323036055184E-2</v>
      </c>
      <c r="L549" t="s">
        <v>145</v>
      </c>
    </row>
    <row r="550" spans="1:12" x14ac:dyDescent="0.25">
      <c r="A550">
        <v>3</v>
      </c>
      <c r="B550">
        <v>32</v>
      </c>
      <c r="C550">
        <v>4</v>
      </c>
      <c r="D550">
        <v>2</v>
      </c>
      <c r="E550">
        <v>2024</v>
      </c>
      <c r="F550" t="s">
        <v>25</v>
      </c>
      <c r="G550" t="s">
        <v>28</v>
      </c>
      <c r="H550" t="s">
        <v>44</v>
      </c>
      <c r="I550" t="s">
        <v>14</v>
      </c>
      <c r="J550" t="s">
        <v>74</v>
      </c>
      <c r="K550">
        <v>9.1596910816555188E-2</v>
      </c>
      <c r="L550" t="s">
        <v>134</v>
      </c>
    </row>
    <row r="551" spans="1:12" x14ac:dyDescent="0.25">
      <c r="A551">
        <v>3</v>
      </c>
      <c r="B551">
        <v>32</v>
      </c>
      <c r="C551">
        <v>4</v>
      </c>
      <c r="D551">
        <v>0</v>
      </c>
      <c r="E551">
        <v>2024</v>
      </c>
      <c r="F551" t="s">
        <v>25</v>
      </c>
      <c r="G551" t="s">
        <v>28</v>
      </c>
      <c r="H551" t="s">
        <v>44</v>
      </c>
      <c r="I551" t="s">
        <v>231</v>
      </c>
      <c r="J551" t="s">
        <v>75</v>
      </c>
      <c r="K551">
        <v>0.1550849564497061</v>
      </c>
      <c r="L551" t="s">
        <v>146</v>
      </c>
    </row>
    <row r="552" spans="1:12" x14ac:dyDescent="0.25">
      <c r="A552">
        <v>3</v>
      </c>
      <c r="B552">
        <v>32</v>
      </c>
      <c r="C552">
        <v>4</v>
      </c>
      <c r="D552">
        <v>1</v>
      </c>
      <c r="E552">
        <v>2024</v>
      </c>
      <c r="F552" t="s">
        <v>25</v>
      </c>
      <c r="G552" t="s">
        <v>28</v>
      </c>
      <c r="H552" t="s">
        <v>44</v>
      </c>
      <c r="I552" t="s">
        <v>231</v>
      </c>
      <c r="J552" t="s">
        <v>75</v>
      </c>
      <c r="K552">
        <v>0.1550849564497061</v>
      </c>
      <c r="L552" t="s">
        <v>145</v>
      </c>
    </row>
    <row r="553" spans="1:12" x14ac:dyDescent="0.25">
      <c r="A553">
        <v>3</v>
      </c>
      <c r="B553">
        <v>32</v>
      </c>
      <c r="C553">
        <v>4</v>
      </c>
      <c r="D553">
        <v>2</v>
      </c>
      <c r="E553">
        <v>2024</v>
      </c>
      <c r="F553" t="s">
        <v>25</v>
      </c>
      <c r="G553" t="s">
        <v>28</v>
      </c>
      <c r="H553" t="s">
        <v>44</v>
      </c>
      <c r="I553" t="s">
        <v>231</v>
      </c>
      <c r="J553" t="s">
        <v>75</v>
      </c>
      <c r="K553">
        <v>0.46525486934911831</v>
      </c>
      <c r="L553" t="s">
        <v>134</v>
      </c>
    </row>
    <row r="554" spans="1:12" x14ac:dyDescent="0.25">
      <c r="A554">
        <v>3</v>
      </c>
      <c r="B554">
        <v>32</v>
      </c>
      <c r="C554">
        <v>4</v>
      </c>
      <c r="D554">
        <v>0</v>
      </c>
      <c r="E554">
        <v>2024</v>
      </c>
      <c r="F554" t="s">
        <v>25</v>
      </c>
      <c r="G554" t="s">
        <v>28</v>
      </c>
      <c r="H554" t="s">
        <v>45</v>
      </c>
      <c r="I554" t="s">
        <v>11</v>
      </c>
      <c r="J554" t="s">
        <v>110</v>
      </c>
      <c r="K554">
        <v>5.2086655319745776E-3</v>
      </c>
      <c r="L554" t="s">
        <v>146</v>
      </c>
    </row>
    <row r="555" spans="1:12" x14ac:dyDescent="0.25">
      <c r="A555">
        <v>3</v>
      </c>
      <c r="B555">
        <v>32</v>
      </c>
      <c r="C555">
        <v>4</v>
      </c>
      <c r="D555">
        <v>1</v>
      </c>
      <c r="E555">
        <v>2024</v>
      </c>
      <c r="F555" t="s">
        <v>25</v>
      </c>
      <c r="G555" t="s">
        <v>28</v>
      </c>
      <c r="H555" t="s">
        <v>45</v>
      </c>
      <c r="I555" t="s">
        <v>11</v>
      </c>
      <c r="J555" t="s">
        <v>110</v>
      </c>
      <c r="K555">
        <v>5.2086655319745776E-3</v>
      </c>
      <c r="L555" t="s">
        <v>145</v>
      </c>
    </row>
    <row r="556" spans="1:12" x14ac:dyDescent="0.25">
      <c r="A556">
        <v>3</v>
      </c>
      <c r="B556">
        <v>32</v>
      </c>
      <c r="C556">
        <v>4</v>
      </c>
      <c r="D556">
        <v>2</v>
      </c>
      <c r="E556">
        <v>2024</v>
      </c>
      <c r="F556" t="s">
        <v>25</v>
      </c>
      <c r="G556" t="s">
        <v>28</v>
      </c>
      <c r="H556" t="s">
        <v>45</v>
      </c>
      <c r="I556" t="s">
        <v>11</v>
      </c>
      <c r="J556" t="s">
        <v>110</v>
      </c>
      <c r="K556">
        <v>5.2086655319745776E-3</v>
      </c>
      <c r="L556" t="s">
        <v>134</v>
      </c>
    </row>
    <row r="557" spans="1:12" x14ac:dyDescent="0.25">
      <c r="A557">
        <v>3</v>
      </c>
      <c r="B557">
        <v>32</v>
      </c>
      <c r="C557">
        <v>4</v>
      </c>
      <c r="D557">
        <v>0</v>
      </c>
      <c r="E557">
        <v>2024</v>
      </c>
      <c r="F557" t="s">
        <v>25</v>
      </c>
      <c r="G557" t="s">
        <v>28</v>
      </c>
      <c r="H557" t="s">
        <v>45</v>
      </c>
      <c r="I557" t="s">
        <v>11</v>
      </c>
      <c r="J557" t="s">
        <v>76</v>
      </c>
      <c r="K557">
        <v>1.6657681262634188E-4</v>
      </c>
      <c r="L557" t="s">
        <v>146</v>
      </c>
    </row>
    <row r="558" spans="1:12" x14ac:dyDescent="0.25">
      <c r="A558">
        <v>3</v>
      </c>
      <c r="B558">
        <v>32</v>
      </c>
      <c r="C558">
        <v>4</v>
      </c>
      <c r="D558">
        <v>1</v>
      </c>
      <c r="E558">
        <v>2024</v>
      </c>
      <c r="F558" t="s">
        <v>25</v>
      </c>
      <c r="G558" t="s">
        <v>28</v>
      </c>
      <c r="H558" t="s">
        <v>45</v>
      </c>
      <c r="I558" t="s">
        <v>11</v>
      </c>
      <c r="J558" t="s">
        <v>76</v>
      </c>
      <c r="K558">
        <v>1.6657681262634188E-4</v>
      </c>
      <c r="L558" t="s">
        <v>145</v>
      </c>
    </row>
    <row r="559" spans="1:12" x14ac:dyDescent="0.25">
      <c r="A559">
        <v>3</v>
      </c>
      <c r="B559">
        <v>32</v>
      </c>
      <c r="C559">
        <v>4</v>
      </c>
      <c r="D559">
        <v>2</v>
      </c>
      <c r="E559">
        <v>2024</v>
      </c>
      <c r="F559" t="s">
        <v>25</v>
      </c>
      <c r="G559" t="s">
        <v>28</v>
      </c>
      <c r="H559" t="s">
        <v>45</v>
      </c>
      <c r="I559" t="s">
        <v>11</v>
      </c>
      <c r="J559" t="s">
        <v>76</v>
      </c>
      <c r="K559">
        <v>1.6657681262634188E-4</v>
      </c>
      <c r="L559" t="s">
        <v>134</v>
      </c>
    </row>
    <row r="560" spans="1:12" x14ac:dyDescent="0.25">
      <c r="A560">
        <v>3</v>
      </c>
      <c r="B560">
        <v>32</v>
      </c>
      <c r="C560">
        <v>4</v>
      </c>
      <c r="D560">
        <v>0</v>
      </c>
      <c r="E560">
        <v>2024</v>
      </c>
      <c r="F560" t="s">
        <v>25</v>
      </c>
      <c r="G560" t="s">
        <v>28</v>
      </c>
      <c r="H560" t="s">
        <v>45</v>
      </c>
      <c r="I560" t="s">
        <v>11</v>
      </c>
      <c r="J560" t="s">
        <v>78</v>
      </c>
      <c r="K560">
        <v>2.4672508153811856E-6</v>
      </c>
      <c r="L560" t="s">
        <v>146</v>
      </c>
    </row>
    <row r="561" spans="1:12" x14ac:dyDescent="0.25">
      <c r="A561">
        <v>3</v>
      </c>
      <c r="B561">
        <v>32</v>
      </c>
      <c r="C561">
        <v>4</v>
      </c>
      <c r="D561">
        <v>1</v>
      </c>
      <c r="E561">
        <v>2024</v>
      </c>
      <c r="F561" t="s">
        <v>25</v>
      </c>
      <c r="G561" t="s">
        <v>28</v>
      </c>
      <c r="H561" t="s">
        <v>45</v>
      </c>
      <c r="I561" t="s">
        <v>11</v>
      </c>
      <c r="J561" t="s">
        <v>78</v>
      </c>
      <c r="K561">
        <v>2.4672508153811856E-6</v>
      </c>
      <c r="L561" t="s">
        <v>145</v>
      </c>
    </row>
    <row r="562" spans="1:12" x14ac:dyDescent="0.25">
      <c r="A562">
        <v>3</v>
      </c>
      <c r="B562">
        <v>32</v>
      </c>
      <c r="C562">
        <v>4</v>
      </c>
      <c r="D562">
        <v>2</v>
      </c>
      <c r="E562">
        <v>2024</v>
      </c>
      <c r="F562" t="s">
        <v>25</v>
      </c>
      <c r="G562" t="s">
        <v>28</v>
      </c>
      <c r="H562" t="s">
        <v>45</v>
      </c>
      <c r="I562" t="s">
        <v>11</v>
      </c>
      <c r="J562" t="s">
        <v>78</v>
      </c>
      <c r="K562">
        <v>2.4672508153811856E-6</v>
      </c>
      <c r="L562" t="s">
        <v>134</v>
      </c>
    </row>
    <row r="563" spans="1:12" x14ac:dyDescent="0.25">
      <c r="A563">
        <v>3</v>
      </c>
      <c r="B563">
        <v>32</v>
      </c>
      <c r="C563">
        <v>4</v>
      </c>
      <c r="D563">
        <v>0</v>
      </c>
      <c r="E563">
        <v>2024</v>
      </c>
      <c r="F563" t="s">
        <v>25</v>
      </c>
      <c r="G563" t="s">
        <v>28</v>
      </c>
      <c r="H563" t="s">
        <v>45</v>
      </c>
      <c r="I563" t="s">
        <v>11</v>
      </c>
      <c r="J563" t="s">
        <v>79</v>
      </c>
      <c r="K563">
        <v>6.7288658601305065E-7</v>
      </c>
      <c r="L563" t="s">
        <v>146</v>
      </c>
    </row>
    <row r="564" spans="1:12" x14ac:dyDescent="0.25">
      <c r="A564">
        <v>3</v>
      </c>
      <c r="B564">
        <v>32</v>
      </c>
      <c r="C564">
        <v>4</v>
      </c>
      <c r="D564">
        <v>1</v>
      </c>
      <c r="E564">
        <v>2024</v>
      </c>
      <c r="F564" t="s">
        <v>25</v>
      </c>
      <c r="G564" t="s">
        <v>28</v>
      </c>
      <c r="H564" t="s">
        <v>45</v>
      </c>
      <c r="I564" t="s">
        <v>11</v>
      </c>
      <c r="J564" t="s">
        <v>79</v>
      </c>
      <c r="K564">
        <v>6.7288658601305065E-7</v>
      </c>
      <c r="L564" t="s">
        <v>145</v>
      </c>
    </row>
    <row r="565" spans="1:12" x14ac:dyDescent="0.25">
      <c r="A565">
        <v>3</v>
      </c>
      <c r="B565">
        <v>32</v>
      </c>
      <c r="C565">
        <v>4</v>
      </c>
      <c r="D565">
        <v>2</v>
      </c>
      <c r="E565">
        <v>2024</v>
      </c>
      <c r="F565" t="s">
        <v>25</v>
      </c>
      <c r="G565" t="s">
        <v>28</v>
      </c>
      <c r="H565" t="s">
        <v>45</v>
      </c>
      <c r="I565" t="s">
        <v>11</v>
      </c>
      <c r="J565" t="s">
        <v>79</v>
      </c>
      <c r="K565">
        <v>6.7288658601305065E-7</v>
      </c>
      <c r="L565" t="s">
        <v>134</v>
      </c>
    </row>
    <row r="566" spans="1:12" x14ac:dyDescent="0.25">
      <c r="A566">
        <v>3</v>
      </c>
      <c r="B566">
        <v>32</v>
      </c>
      <c r="C566">
        <v>4</v>
      </c>
      <c r="D566">
        <v>0</v>
      </c>
      <c r="E566">
        <v>2024</v>
      </c>
      <c r="F566" t="s">
        <v>25</v>
      </c>
      <c r="G566" t="s">
        <v>28</v>
      </c>
      <c r="H566" t="s">
        <v>45</v>
      </c>
      <c r="I566" t="s">
        <v>11</v>
      </c>
      <c r="J566" t="s">
        <v>80</v>
      </c>
      <c r="K566">
        <v>5.5774447636978412E-2</v>
      </c>
      <c r="L566" t="s">
        <v>146</v>
      </c>
    </row>
    <row r="567" spans="1:12" x14ac:dyDescent="0.25">
      <c r="A567">
        <v>3</v>
      </c>
      <c r="B567">
        <v>32</v>
      </c>
      <c r="C567">
        <v>4</v>
      </c>
      <c r="D567">
        <v>1</v>
      </c>
      <c r="E567">
        <v>2024</v>
      </c>
      <c r="F567" t="s">
        <v>25</v>
      </c>
      <c r="G567" t="s">
        <v>28</v>
      </c>
      <c r="H567" t="s">
        <v>45</v>
      </c>
      <c r="I567" t="s">
        <v>11</v>
      </c>
      <c r="J567" t="s">
        <v>80</v>
      </c>
      <c r="K567">
        <v>5.5774447636978412E-2</v>
      </c>
      <c r="L567" t="s">
        <v>145</v>
      </c>
    </row>
    <row r="568" spans="1:12" x14ac:dyDescent="0.25">
      <c r="A568">
        <v>3</v>
      </c>
      <c r="B568">
        <v>32</v>
      </c>
      <c r="C568">
        <v>4</v>
      </c>
      <c r="D568">
        <v>2</v>
      </c>
      <c r="E568">
        <v>2024</v>
      </c>
      <c r="F568" t="s">
        <v>25</v>
      </c>
      <c r="G568" t="s">
        <v>28</v>
      </c>
      <c r="H568" t="s">
        <v>45</v>
      </c>
      <c r="I568" t="s">
        <v>11</v>
      </c>
      <c r="J568" t="s">
        <v>80</v>
      </c>
      <c r="K568">
        <v>5.5774447636978412E-2</v>
      </c>
      <c r="L568" t="s">
        <v>134</v>
      </c>
    </row>
    <row r="569" spans="1:12" x14ac:dyDescent="0.25">
      <c r="A569">
        <v>3</v>
      </c>
      <c r="B569">
        <v>32</v>
      </c>
      <c r="C569">
        <v>4</v>
      </c>
      <c r="D569">
        <v>0</v>
      </c>
      <c r="E569">
        <v>2024</v>
      </c>
      <c r="F569" t="s">
        <v>25</v>
      </c>
      <c r="G569" t="s">
        <v>28</v>
      </c>
      <c r="H569" t="s">
        <v>45</v>
      </c>
      <c r="I569" t="s">
        <v>11</v>
      </c>
      <c r="J569" t="s">
        <v>81</v>
      </c>
      <c r="K569">
        <v>2.2429552867101691E-6</v>
      </c>
      <c r="L569" t="s">
        <v>146</v>
      </c>
    </row>
    <row r="570" spans="1:12" x14ac:dyDescent="0.25">
      <c r="A570">
        <v>3</v>
      </c>
      <c r="B570">
        <v>32</v>
      </c>
      <c r="C570">
        <v>4</v>
      </c>
      <c r="D570">
        <v>1</v>
      </c>
      <c r="E570">
        <v>2024</v>
      </c>
      <c r="F570" t="s">
        <v>25</v>
      </c>
      <c r="G570" t="s">
        <v>28</v>
      </c>
      <c r="H570" t="s">
        <v>45</v>
      </c>
      <c r="I570" t="s">
        <v>11</v>
      </c>
      <c r="J570" t="s">
        <v>81</v>
      </c>
      <c r="K570">
        <v>2.2429552867101691E-6</v>
      </c>
      <c r="L570" t="s">
        <v>145</v>
      </c>
    </row>
    <row r="571" spans="1:12" x14ac:dyDescent="0.25">
      <c r="A571">
        <v>3</v>
      </c>
      <c r="B571">
        <v>32</v>
      </c>
      <c r="C571">
        <v>4</v>
      </c>
      <c r="D571">
        <v>2</v>
      </c>
      <c r="E571">
        <v>2024</v>
      </c>
      <c r="F571" t="s">
        <v>25</v>
      </c>
      <c r="G571" t="s">
        <v>28</v>
      </c>
      <c r="H571" t="s">
        <v>45</v>
      </c>
      <c r="I571" t="s">
        <v>11</v>
      </c>
      <c r="J571" t="s">
        <v>81</v>
      </c>
      <c r="K571">
        <v>2.2429552867101691E-6</v>
      </c>
      <c r="L571" t="s">
        <v>134</v>
      </c>
    </row>
    <row r="572" spans="1:12" x14ac:dyDescent="0.25">
      <c r="A572">
        <v>3</v>
      </c>
      <c r="B572">
        <v>32</v>
      </c>
      <c r="C572">
        <v>4</v>
      </c>
      <c r="D572">
        <v>0</v>
      </c>
      <c r="E572">
        <v>2024</v>
      </c>
      <c r="F572" t="s">
        <v>25</v>
      </c>
      <c r="G572" t="s">
        <v>28</v>
      </c>
      <c r="H572" t="s">
        <v>45</v>
      </c>
      <c r="I572" t="s">
        <v>232</v>
      </c>
      <c r="J572" t="s">
        <v>82</v>
      </c>
      <c r="K572">
        <v>6.7288658601305065E-7</v>
      </c>
      <c r="L572" t="s">
        <v>146</v>
      </c>
    </row>
    <row r="573" spans="1:12" x14ac:dyDescent="0.25">
      <c r="A573">
        <v>3</v>
      </c>
      <c r="B573">
        <v>32</v>
      </c>
      <c r="C573">
        <v>4</v>
      </c>
      <c r="D573">
        <v>1</v>
      </c>
      <c r="E573">
        <v>2024</v>
      </c>
      <c r="F573" t="s">
        <v>25</v>
      </c>
      <c r="G573" t="s">
        <v>28</v>
      </c>
      <c r="H573" t="s">
        <v>45</v>
      </c>
      <c r="I573" t="s">
        <v>232</v>
      </c>
      <c r="J573" t="s">
        <v>82</v>
      </c>
      <c r="K573">
        <v>6.7288658601305065E-7</v>
      </c>
      <c r="L573" t="s">
        <v>145</v>
      </c>
    </row>
    <row r="574" spans="1:12" x14ac:dyDescent="0.25">
      <c r="A574">
        <v>3</v>
      </c>
      <c r="B574">
        <v>32</v>
      </c>
      <c r="C574">
        <v>4</v>
      </c>
      <c r="D574">
        <v>2</v>
      </c>
      <c r="E574">
        <v>2024</v>
      </c>
      <c r="F574" t="s">
        <v>25</v>
      </c>
      <c r="G574" t="s">
        <v>28</v>
      </c>
      <c r="H574" t="s">
        <v>45</v>
      </c>
      <c r="I574" t="s">
        <v>232</v>
      </c>
      <c r="J574" t="s">
        <v>82</v>
      </c>
      <c r="K574">
        <v>6.7288658601305065E-7</v>
      </c>
      <c r="L574" t="s">
        <v>134</v>
      </c>
    </row>
    <row r="575" spans="1:12" x14ac:dyDescent="0.25">
      <c r="A575">
        <v>3</v>
      </c>
      <c r="B575">
        <v>32</v>
      </c>
      <c r="C575">
        <v>4</v>
      </c>
      <c r="D575">
        <v>0</v>
      </c>
      <c r="E575">
        <v>2024</v>
      </c>
      <c r="F575" t="s">
        <v>25</v>
      </c>
      <c r="G575" t="s">
        <v>28</v>
      </c>
      <c r="H575" t="s">
        <v>45</v>
      </c>
      <c r="I575" t="s">
        <v>13</v>
      </c>
      <c r="J575" t="s">
        <v>85</v>
      </c>
      <c r="K575">
        <v>0.11358706874299036</v>
      </c>
      <c r="L575" t="s">
        <v>146</v>
      </c>
    </row>
    <row r="576" spans="1:12" x14ac:dyDescent="0.25">
      <c r="A576">
        <v>3</v>
      </c>
      <c r="B576">
        <v>32</v>
      </c>
      <c r="C576">
        <v>4</v>
      </c>
      <c r="D576">
        <v>1</v>
      </c>
      <c r="E576">
        <v>2024</v>
      </c>
      <c r="F576" t="s">
        <v>25</v>
      </c>
      <c r="G576" t="s">
        <v>28</v>
      </c>
      <c r="H576" t="s">
        <v>45</v>
      </c>
      <c r="I576" t="s">
        <v>13</v>
      </c>
      <c r="J576" t="s">
        <v>85</v>
      </c>
      <c r="K576">
        <v>0.11358706874299036</v>
      </c>
      <c r="L576" t="s">
        <v>145</v>
      </c>
    </row>
    <row r="577" spans="1:12" x14ac:dyDescent="0.25">
      <c r="A577">
        <v>3</v>
      </c>
      <c r="B577">
        <v>32</v>
      </c>
      <c r="C577">
        <v>4</v>
      </c>
      <c r="D577">
        <v>2</v>
      </c>
      <c r="E577">
        <v>2024</v>
      </c>
      <c r="F577" t="s">
        <v>25</v>
      </c>
      <c r="G577" t="s">
        <v>28</v>
      </c>
      <c r="H577" t="s">
        <v>45</v>
      </c>
      <c r="I577" t="s">
        <v>13</v>
      </c>
      <c r="J577" t="s">
        <v>85</v>
      </c>
      <c r="K577">
        <v>0.11358706874299036</v>
      </c>
      <c r="L577" t="s">
        <v>134</v>
      </c>
    </row>
    <row r="578" spans="1:12" x14ac:dyDescent="0.25">
      <c r="A578">
        <v>3</v>
      </c>
      <c r="B578">
        <v>32</v>
      </c>
      <c r="C578">
        <v>4</v>
      </c>
      <c r="D578">
        <v>0</v>
      </c>
      <c r="E578">
        <v>2024</v>
      </c>
      <c r="F578" t="s">
        <v>25</v>
      </c>
      <c r="G578" t="s">
        <v>28</v>
      </c>
      <c r="H578" t="s">
        <v>45</v>
      </c>
      <c r="I578" t="s">
        <v>13</v>
      </c>
      <c r="J578" t="s">
        <v>86</v>
      </c>
      <c r="K578">
        <v>2.2429552867101691E-6</v>
      </c>
      <c r="L578" t="s">
        <v>146</v>
      </c>
    </row>
    <row r="579" spans="1:12" x14ac:dyDescent="0.25">
      <c r="A579">
        <v>3</v>
      </c>
      <c r="B579">
        <v>32</v>
      </c>
      <c r="C579">
        <v>4</v>
      </c>
      <c r="D579">
        <v>1</v>
      </c>
      <c r="E579">
        <v>2024</v>
      </c>
      <c r="F579" t="s">
        <v>25</v>
      </c>
      <c r="G579" t="s">
        <v>28</v>
      </c>
      <c r="H579" t="s">
        <v>45</v>
      </c>
      <c r="I579" t="s">
        <v>13</v>
      </c>
      <c r="J579" t="s">
        <v>86</v>
      </c>
      <c r="K579">
        <v>2.2429552867101691E-6</v>
      </c>
      <c r="L579" t="s">
        <v>145</v>
      </c>
    </row>
    <row r="580" spans="1:12" x14ac:dyDescent="0.25">
      <c r="A580">
        <v>3</v>
      </c>
      <c r="B580">
        <v>32</v>
      </c>
      <c r="C580">
        <v>4</v>
      </c>
      <c r="D580">
        <v>2</v>
      </c>
      <c r="E580">
        <v>2024</v>
      </c>
      <c r="F580" t="s">
        <v>25</v>
      </c>
      <c r="G580" t="s">
        <v>28</v>
      </c>
      <c r="H580" t="s">
        <v>45</v>
      </c>
      <c r="I580" t="s">
        <v>13</v>
      </c>
      <c r="J580" t="s">
        <v>86</v>
      </c>
      <c r="K580">
        <v>2.2429552867101691E-6</v>
      </c>
      <c r="L580" t="s">
        <v>134</v>
      </c>
    </row>
    <row r="581" spans="1:12" x14ac:dyDescent="0.25">
      <c r="A581">
        <v>3</v>
      </c>
      <c r="B581">
        <v>32</v>
      </c>
      <c r="C581">
        <v>4</v>
      </c>
      <c r="D581">
        <v>0</v>
      </c>
      <c r="E581">
        <v>2024</v>
      </c>
      <c r="F581" t="s">
        <v>25</v>
      </c>
      <c r="G581" t="s">
        <v>28</v>
      </c>
      <c r="H581" t="s">
        <v>45</v>
      </c>
      <c r="I581" t="s">
        <v>15</v>
      </c>
      <c r="J581" t="s">
        <v>87</v>
      </c>
      <c r="K581">
        <v>0.57618702668440602</v>
      </c>
      <c r="L581" t="s">
        <v>146</v>
      </c>
    </row>
    <row r="582" spans="1:12" x14ac:dyDescent="0.25">
      <c r="A582">
        <v>3</v>
      </c>
      <c r="B582">
        <v>32</v>
      </c>
      <c r="C582">
        <v>4</v>
      </c>
      <c r="D582">
        <v>1</v>
      </c>
      <c r="E582">
        <v>2024</v>
      </c>
      <c r="F582" t="s">
        <v>25</v>
      </c>
      <c r="G582" t="s">
        <v>28</v>
      </c>
      <c r="H582" t="s">
        <v>45</v>
      </c>
      <c r="I582" t="s">
        <v>15</v>
      </c>
      <c r="J582" t="s">
        <v>87</v>
      </c>
      <c r="K582">
        <v>0.57618702668440602</v>
      </c>
      <c r="L582" t="s">
        <v>145</v>
      </c>
    </row>
    <row r="583" spans="1:12" x14ac:dyDescent="0.25">
      <c r="A583">
        <v>3</v>
      </c>
      <c r="B583">
        <v>32</v>
      </c>
      <c r="C583">
        <v>4</v>
      </c>
      <c r="D583">
        <v>2</v>
      </c>
      <c r="E583">
        <v>2024</v>
      </c>
      <c r="F583" t="s">
        <v>25</v>
      </c>
      <c r="G583" t="s">
        <v>28</v>
      </c>
      <c r="H583" t="s">
        <v>45</v>
      </c>
      <c r="I583" t="s">
        <v>15</v>
      </c>
      <c r="J583" t="s">
        <v>87</v>
      </c>
      <c r="K583">
        <v>0.57618702668440602</v>
      </c>
      <c r="L583" t="s">
        <v>134</v>
      </c>
    </row>
    <row r="584" spans="1:12" x14ac:dyDescent="0.25">
      <c r="A584">
        <v>3</v>
      </c>
      <c r="B584">
        <v>32</v>
      </c>
      <c r="C584">
        <v>4</v>
      </c>
      <c r="D584">
        <v>0</v>
      </c>
      <c r="E584">
        <v>2024</v>
      </c>
      <c r="F584" t="s">
        <v>25</v>
      </c>
      <c r="G584" t="s">
        <v>28</v>
      </c>
      <c r="H584" t="s">
        <v>45</v>
      </c>
      <c r="I584" t="s">
        <v>16</v>
      </c>
      <c r="J584" t="s">
        <v>88</v>
      </c>
      <c r="K584">
        <v>3.9027421988756939E-4</v>
      </c>
      <c r="L584" t="s">
        <v>146</v>
      </c>
    </row>
    <row r="585" spans="1:12" x14ac:dyDescent="0.25">
      <c r="A585">
        <v>3</v>
      </c>
      <c r="B585">
        <v>32</v>
      </c>
      <c r="C585">
        <v>4</v>
      </c>
      <c r="D585">
        <v>1</v>
      </c>
      <c r="E585">
        <v>2024</v>
      </c>
      <c r="F585" t="s">
        <v>25</v>
      </c>
      <c r="G585" t="s">
        <v>28</v>
      </c>
      <c r="H585" t="s">
        <v>45</v>
      </c>
      <c r="I585" t="s">
        <v>16</v>
      </c>
      <c r="J585" t="s">
        <v>88</v>
      </c>
      <c r="K585">
        <v>3.9027421988756939E-4</v>
      </c>
      <c r="L585" t="s">
        <v>145</v>
      </c>
    </row>
    <row r="586" spans="1:12" x14ac:dyDescent="0.25">
      <c r="A586">
        <v>3</v>
      </c>
      <c r="B586">
        <v>32</v>
      </c>
      <c r="C586">
        <v>4</v>
      </c>
      <c r="D586">
        <v>2</v>
      </c>
      <c r="E586">
        <v>2024</v>
      </c>
      <c r="F586" t="s">
        <v>25</v>
      </c>
      <c r="G586" t="s">
        <v>28</v>
      </c>
      <c r="H586" t="s">
        <v>45</v>
      </c>
      <c r="I586" t="s">
        <v>16</v>
      </c>
      <c r="J586" t="s">
        <v>88</v>
      </c>
      <c r="K586">
        <v>3.9027421988756939E-4</v>
      </c>
      <c r="L586" t="s">
        <v>134</v>
      </c>
    </row>
    <row r="587" spans="1:12" x14ac:dyDescent="0.25">
      <c r="A587">
        <v>3</v>
      </c>
      <c r="B587">
        <v>32</v>
      </c>
      <c r="C587">
        <v>4</v>
      </c>
      <c r="D587">
        <v>0</v>
      </c>
      <c r="E587">
        <v>2024</v>
      </c>
      <c r="F587" t="s">
        <v>25</v>
      </c>
      <c r="G587" t="s">
        <v>28</v>
      </c>
      <c r="H587" t="s">
        <v>45</v>
      </c>
      <c r="I587" t="s">
        <v>16</v>
      </c>
      <c r="J587" t="s">
        <v>89</v>
      </c>
      <c r="K587">
        <v>9.4820934745672384E-3</v>
      </c>
      <c r="L587" t="s">
        <v>146</v>
      </c>
    </row>
    <row r="588" spans="1:12" x14ac:dyDescent="0.25">
      <c r="A588">
        <v>3</v>
      </c>
      <c r="B588">
        <v>32</v>
      </c>
      <c r="C588">
        <v>4</v>
      </c>
      <c r="D588">
        <v>1</v>
      </c>
      <c r="E588">
        <v>2024</v>
      </c>
      <c r="F588" t="s">
        <v>25</v>
      </c>
      <c r="G588" t="s">
        <v>28</v>
      </c>
      <c r="H588" t="s">
        <v>45</v>
      </c>
      <c r="I588" t="s">
        <v>16</v>
      </c>
      <c r="J588" t="s">
        <v>89</v>
      </c>
      <c r="K588">
        <v>9.4820934745672384E-3</v>
      </c>
      <c r="L588" t="s">
        <v>145</v>
      </c>
    </row>
    <row r="589" spans="1:12" x14ac:dyDescent="0.25">
      <c r="A589">
        <v>3</v>
      </c>
      <c r="B589">
        <v>32</v>
      </c>
      <c r="C589">
        <v>4</v>
      </c>
      <c r="D589">
        <v>2</v>
      </c>
      <c r="E589">
        <v>2024</v>
      </c>
      <c r="F589" t="s">
        <v>25</v>
      </c>
      <c r="G589" t="s">
        <v>28</v>
      </c>
      <c r="H589" t="s">
        <v>45</v>
      </c>
      <c r="I589" t="s">
        <v>16</v>
      </c>
      <c r="J589" t="s">
        <v>89</v>
      </c>
      <c r="K589">
        <v>9.4820934745672384E-3</v>
      </c>
      <c r="L589" t="s">
        <v>134</v>
      </c>
    </row>
    <row r="590" spans="1:12" x14ac:dyDescent="0.25">
      <c r="A590">
        <v>3</v>
      </c>
      <c r="B590">
        <v>32</v>
      </c>
      <c r="C590">
        <v>4</v>
      </c>
      <c r="D590">
        <v>0</v>
      </c>
      <c r="E590">
        <v>2024</v>
      </c>
      <c r="F590" t="s">
        <v>25</v>
      </c>
      <c r="G590" t="s">
        <v>28</v>
      </c>
      <c r="H590" t="s">
        <v>45</v>
      </c>
      <c r="I590" t="s">
        <v>16</v>
      </c>
      <c r="J590" t="s">
        <v>90</v>
      </c>
      <c r="K590">
        <v>8.1737776558291984E-3</v>
      </c>
      <c r="L590" t="s">
        <v>146</v>
      </c>
    </row>
    <row r="591" spans="1:12" x14ac:dyDescent="0.25">
      <c r="A591">
        <v>3</v>
      </c>
      <c r="B591">
        <v>32</v>
      </c>
      <c r="C591">
        <v>4</v>
      </c>
      <c r="D591">
        <v>1</v>
      </c>
      <c r="E591">
        <v>2024</v>
      </c>
      <c r="F591" t="s">
        <v>25</v>
      </c>
      <c r="G591" t="s">
        <v>28</v>
      </c>
      <c r="H591" t="s">
        <v>45</v>
      </c>
      <c r="I591" t="s">
        <v>16</v>
      </c>
      <c r="J591" t="s">
        <v>90</v>
      </c>
      <c r="K591">
        <v>8.1737776558291984E-3</v>
      </c>
      <c r="L591" t="s">
        <v>145</v>
      </c>
    </row>
    <row r="592" spans="1:12" x14ac:dyDescent="0.25">
      <c r="A592">
        <v>3</v>
      </c>
      <c r="B592">
        <v>32</v>
      </c>
      <c r="C592">
        <v>4</v>
      </c>
      <c r="D592">
        <v>2</v>
      </c>
      <c r="E592">
        <v>2024</v>
      </c>
      <c r="F592" t="s">
        <v>25</v>
      </c>
      <c r="G592" t="s">
        <v>28</v>
      </c>
      <c r="H592" t="s">
        <v>45</v>
      </c>
      <c r="I592" t="s">
        <v>16</v>
      </c>
      <c r="J592" t="s">
        <v>90</v>
      </c>
      <c r="K592">
        <v>8.1737776558291984E-3</v>
      </c>
      <c r="L592" t="s">
        <v>134</v>
      </c>
    </row>
    <row r="593" spans="1:12" x14ac:dyDescent="0.25">
      <c r="A593">
        <v>3</v>
      </c>
      <c r="B593">
        <v>32</v>
      </c>
      <c r="C593">
        <v>4</v>
      </c>
      <c r="D593">
        <v>0</v>
      </c>
      <c r="E593">
        <v>2024</v>
      </c>
      <c r="F593" t="s">
        <v>25</v>
      </c>
      <c r="G593" t="s">
        <v>28</v>
      </c>
      <c r="H593" t="s">
        <v>45</v>
      </c>
      <c r="I593" t="s">
        <v>16</v>
      </c>
      <c r="J593" t="s">
        <v>91</v>
      </c>
      <c r="K593">
        <v>0.13834473443252099</v>
      </c>
      <c r="L593" t="s">
        <v>146</v>
      </c>
    </row>
    <row r="594" spans="1:12" x14ac:dyDescent="0.25">
      <c r="A594">
        <v>3</v>
      </c>
      <c r="B594">
        <v>32</v>
      </c>
      <c r="C594">
        <v>4</v>
      </c>
      <c r="D594">
        <v>1</v>
      </c>
      <c r="E594">
        <v>2024</v>
      </c>
      <c r="F594" t="s">
        <v>25</v>
      </c>
      <c r="G594" t="s">
        <v>28</v>
      </c>
      <c r="H594" t="s">
        <v>45</v>
      </c>
      <c r="I594" t="s">
        <v>16</v>
      </c>
      <c r="J594" t="s">
        <v>91</v>
      </c>
      <c r="K594">
        <v>0.13834473443252099</v>
      </c>
      <c r="L594" t="s">
        <v>145</v>
      </c>
    </row>
    <row r="595" spans="1:12" x14ac:dyDescent="0.25">
      <c r="A595">
        <v>3</v>
      </c>
      <c r="B595">
        <v>32</v>
      </c>
      <c r="C595">
        <v>4</v>
      </c>
      <c r="D595">
        <v>2</v>
      </c>
      <c r="E595">
        <v>2024</v>
      </c>
      <c r="F595" t="s">
        <v>25</v>
      </c>
      <c r="G595" t="s">
        <v>28</v>
      </c>
      <c r="H595" t="s">
        <v>45</v>
      </c>
      <c r="I595" t="s">
        <v>16</v>
      </c>
      <c r="J595" t="s">
        <v>91</v>
      </c>
      <c r="K595">
        <v>0.13834473443252099</v>
      </c>
      <c r="L595" t="s">
        <v>134</v>
      </c>
    </row>
    <row r="596" spans="1:12" x14ac:dyDescent="0.25">
      <c r="A596">
        <v>3</v>
      </c>
      <c r="B596">
        <v>32</v>
      </c>
      <c r="C596">
        <v>4</v>
      </c>
      <c r="D596">
        <v>0</v>
      </c>
      <c r="E596">
        <v>2024</v>
      </c>
      <c r="F596" t="s">
        <v>25</v>
      </c>
      <c r="G596" t="s">
        <v>28</v>
      </c>
      <c r="H596" t="s">
        <v>45</v>
      </c>
      <c r="I596" t="s">
        <v>16</v>
      </c>
      <c r="J596" t="s">
        <v>92</v>
      </c>
      <c r="K596">
        <v>1.4260468221384051</v>
      </c>
      <c r="L596" t="s">
        <v>146</v>
      </c>
    </row>
    <row r="597" spans="1:12" x14ac:dyDescent="0.25">
      <c r="A597">
        <v>3</v>
      </c>
      <c r="B597">
        <v>32</v>
      </c>
      <c r="C597">
        <v>4</v>
      </c>
      <c r="D597">
        <v>1</v>
      </c>
      <c r="E597">
        <v>2024</v>
      </c>
      <c r="F597" t="s">
        <v>25</v>
      </c>
      <c r="G597" t="s">
        <v>28</v>
      </c>
      <c r="H597" t="s">
        <v>45</v>
      </c>
      <c r="I597" t="s">
        <v>16</v>
      </c>
      <c r="J597" t="s">
        <v>92</v>
      </c>
      <c r="K597">
        <v>1.4260468221384051</v>
      </c>
      <c r="L597" t="s">
        <v>145</v>
      </c>
    </row>
    <row r="598" spans="1:12" x14ac:dyDescent="0.25">
      <c r="A598">
        <v>3</v>
      </c>
      <c r="B598">
        <v>32</v>
      </c>
      <c r="C598">
        <v>4</v>
      </c>
      <c r="D598">
        <v>2</v>
      </c>
      <c r="E598">
        <v>2024</v>
      </c>
      <c r="F598" t="s">
        <v>25</v>
      </c>
      <c r="G598" t="s">
        <v>28</v>
      </c>
      <c r="H598" t="s">
        <v>45</v>
      </c>
      <c r="I598" t="s">
        <v>16</v>
      </c>
      <c r="J598" t="s">
        <v>92</v>
      </c>
      <c r="K598">
        <v>1.4260468221384051</v>
      </c>
      <c r="L598" t="s">
        <v>134</v>
      </c>
    </row>
    <row r="599" spans="1:12" x14ac:dyDescent="0.25">
      <c r="A599">
        <v>3</v>
      </c>
      <c r="B599">
        <v>32</v>
      </c>
      <c r="C599">
        <v>4</v>
      </c>
      <c r="D599">
        <v>0</v>
      </c>
      <c r="E599">
        <v>2024</v>
      </c>
      <c r="F599" t="s">
        <v>25</v>
      </c>
      <c r="G599" t="s">
        <v>28</v>
      </c>
      <c r="H599" t="s">
        <v>45</v>
      </c>
      <c r="I599" t="s">
        <v>24</v>
      </c>
      <c r="J599" t="s">
        <v>112</v>
      </c>
      <c r="K599">
        <v>0.55170449684337852</v>
      </c>
      <c r="L599" t="s">
        <v>146</v>
      </c>
    </row>
    <row r="600" spans="1:12" x14ac:dyDescent="0.25">
      <c r="A600">
        <v>3</v>
      </c>
      <c r="B600">
        <v>32</v>
      </c>
      <c r="C600">
        <v>4</v>
      </c>
      <c r="D600">
        <v>1</v>
      </c>
      <c r="E600">
        <v>2024</v>
      </c>
      <c r="F600" t="s">
        <v>25</v>
      </c>
      <c r="G600" t="s">
        <v>28</v>
      </c>
      <c r="H600" t="s">
        <v>45</v>
      </c>
      <c r="I600" t="s">
        <v>24</v>
      </c>
      <c r="J600" t="s">
        <v>112</v>
      </c>
      <c r="K600">
        <v>0.55170449684337852</v>
      </c>
      <c r="L600" t="s">
        <v>145</v>
      </c>
    </row>
    <row r="601" spans="1:12" x14ac:dyDescent="0.25">
      <c r="A601">
        <v>3</v>
      </c>
      <c r="B601">
        <v>32</v>
      </c>
      <c r="C601">
        <v>4</v>
      </c>
      <c r="D601">
        <v>2</v>
      </c>
      <c r="E601">
        <v>2024</v>
      </c>
      <c r="F601" t="s">
        <v>25</v>
      </c>
      <c r="G601" t="s">
        <v>28</v>
      </c>
      <c r="H601" t="s">
        <v>45</v>
      </c>
      <c r="I601" t="s">
        <v>24</v>
      </c>
      <c r="J601" t="s">
        <v>112</v>
      </c>
      <c r="K601">
        <v>0.55170449684337852</v>
      </c>
      <c r="L601" t="s">
        <v>134</v>
      </c>
    </row>
    <row r="602" spans="1:12" x14ac:dyDescent="0.25">
      <c r="A602">
        <v>3</v>
      </c>
      <c r="B602">
        <v>32</v>
      </c>
      <c r="C602">
        <v>4</v>
      </c>
      <c r="D602">
        <v>0</v>
      </c>
      <c r="E602">
        <v>2024</v>
      </c>
      <c r="F602" t="s">
        <v>25</v>
      </c>
      <c r="G602" t="s">
        <v>28</v>
      </c>
      <c r="H602" t="s">
        <v>46</v>
      </c>
      <c r="I602" t="s">
        <v>11</v>
      </c>
      <c r="J602" t="s">
        <v>93</v>
      </c>
      <c r="K602">
        <v>5.3022565795713711E-2</v>
      </c>
      <c r="L602" t="s">
        <v>146</v>
      </c>
    </row>
    <row r="603" spans="1:12" x14ac:dyDescent="0.25">
      <c r="A603">
        <v>3</v>
      </c>
      <c r="B603">
        <v>32</v>
      </c>
      <c r="C603">
        <v>4</v>
      </c>
      <c r="D603">
        <v>1</v>
      </c>
      <c r="E603">
        <v>2024</v>
      </c>
      <c r="F603" t="s">
        <v>25</v>
      </c>
      <c r="G603" t="s">
        <v>28</v>
      </c>
      <c r="H603" t="s">
        <v>46</v>
      </c>
      <c r="I603" t="s">
        <v>11</v>
      </c>
      <c r="J603" t="s">
        <v>93</v>
      </c>
      <c r="K603">
        <v>5.3022565795713711E-2</v>
      </c>
      <c r="L603" t="s">
        <v>145</v>
      </c>
    </row>
    <row r="604" spans="1:12" x14ac:dyDescent="0.25">
      <c r="A604">
        <v>3</v>
      </c>
      <c r="B604">
        <v>32</v>
      </c>
      <c r="C604">
        <v>4</v>
      </c>
      <c r="D604">
        <v>2</v>
      </c>
      <c r="E604">
        <v>2024</v>
      </c>
      <c r="F604" t="s">
        <v>25</v>
      </c>
      <c r="G604" t="s">
        <v>28</v>
      </c>
      <c r="H604" t="s">
        <v>46</v>
      </c>
      <c r="I604" t="s">
        <v>11</v>
      </c>
      <c r="J604" t="s">
        <v>93</v>
      </c>
      <c r="K604">
        <v>5.3022565795713711E-2</v>
      </c>
      <c r="L604" t="s">
        <v>134</v>
      </c>
    </row>
    <row r="605" spans="1:12" x14ac:dyDescent="0.25">
      <c r="A605">
        <v>3</v>
      </c>
      <c r="B605">
        <v>32</v>
      </c>
      <c r="C605">
        <v>4</v>
      </c>
      <c r="D605">
        <v>0</v>
      </c>
      <c r="E605">
        <v>2024</v>
      </c>
      <c r="F605" t="s">
        <v>25</v>
      </c>
      <c r="G605" t="s">
        <v>28</v>
      </c>
      <c r="H605" t="s">
        <v>46</v>
      </c>
      <c r="I605" t="s">
        <v>233</v>
      </c>
      <c r="J605" t="s">
        <v>94</v>
      </c>
      <c r="K605">
        <v>7.3926909067852487E-2</v>
      </c>
      <c r="L605" t="s">
        <v>146</v>
      </c>
    </row>
    <row r="606" spans="1:12" x14ac:dyDescent="0.25">
      <c r="A606">
        <v>3</v>
      </c>
      <c r="B606">
        <v>32</v>
      </c>
      <c r="C606">
        <v>4</v>
      </c>
      <c r="D606">
        <v>1</v>
      </c>
      <c r="E606">
        <v>2024</v>
      </c>
      <c r="F606" t="s">
        <v>25</v>
      </c>
      <c r="G606" t="s">
        <v>28</v>
      </c>
      <c r="H606" t="s">
        <v>46</v>
      </c>
      <c r="I606" t="s">
        <v>233</v>
      </c>
      <c r="J606" t="s">
        <v>94</v>
      </c>
      <c r="K606">
        <v>3.6963454533926243E-2</v>
      </c>
      <c r="L606" t="s">
        <v>145</v>
      </c>
    </row>
    <row r="607" spans="1:12" x14ac:dyDescent="0.25">
      <c r="A607">
        <v>3</v>
      </c>
      <c r="B607">
        <v>32</v>
      </c>
      <c r="C607">
        <v>4</v>
      </c>
      <c r="D607">
        <v>2</v>
      </c>
      <c r="E607">
        <v>2024</v>
      </c>
      <c r="F607" t="s">
        <v>25</v>
      </c>
      <c r="G607" t="s">
        <v>28</v>
      </c>
      <c r="H607" t="s">
        <v>46</v>
      </c>
      <c r="I607" t="s">
        <v>233</v>
      </c>
      <c r="J607" t="s">
        <v>94</v>
      </c>
      <c r="K607">
        <v>3.6963454533926243E-2</v>
      </c>
      <c r="L607" t="s">
        <v>134</v>
      </c>
    </row>
    <row r="608" spans="1:12" x14ac:dyDescent="0.25">
      <c r="A608">
        <v>3</v>
      </c>
      <c r="B608">
        <v>32</v>
      </c>
      <c r="C608">
        <v>4</v>
      </c>
      <c r="D608">
        <v>0</v>
      </c>
      <c r="E608">
        <v>2024</v>
      </c>
      <c r="F608" t="s">
        <v>25</v>
      </c>
      <c r="G608" t="s">
        <v>28</v>
      </c>
      <c r="H608" t="s">
        <v>46</v>
      </c>
      <c r="I608" t="s">
        <v>17</v>
      </c>
      <c r="J608" t="s">
        <v>95</v>
      </c>
      <c r="K608">
        <v>1.9072228609991784</v>
      </c>
      <c r="L608" t="s">
        <v>146</v>
      </c>
    </row>
    <row r="609" spans="1:12" x14ac:dyDescent="0.25">
      <c r="A609">
        <v>3</v>
      </c>
      <c r="B609">
        <v>32</v>
      </c>
      <c r="C609">
        <v>4</v>
      </c>
      <c r="D609">
        <v>1</v>
      </c>
      <c r="E609">
        <v>2024</v>
      </c>
      <c r="F609" t="s">
        <v>25</v>
      </c>
      <c r="G609" t="s">
        <v>28</v>
      </c>
      <c r="H609" t="s">
        <v>46</v>
      </c>
      <c r="I609" t="s">
        <v>17</v>
      </c>
      <c r="J609" t="s">
        <v>95</v>
      </c>
      <c r="K609">
        <v>1.9072228609991784</v>
      </c>
      <c r="L609" t="s">
        <v>145</v>
      </c>
    </row>
    <row r="610" spans="1:12" x14ac:dyDescent="0.25">
      <c r="A610">
        <v>3</v>
      </c>
      <c r="B610">
        <v>32</v>
      </c>
      <c r="C610">
        <v>4</v>
      </c>
      <c r="D610">
        <v>2</v>
      </c>
      <c r="E610">
        <v>2024</v>
      </c>
      <c r="F610" t="s">
        <v>25</v>
      </c>
      <c r="G610" t="s">
        <v>28</v>
      </c>
      <c r="H610" t="s">
        <v>46</v>
      </c>
      <c r="I610" t="s">
        <v>17</v>
      </c>
      <c r="J610" t="s">
        <v>95</v>
      </c>
      <c r="K610">
        <v>1.9072228609991784</v>
      </c>
      <c r="L610" t="s">
        <v>134</v>
      </c>
    </row>
    <row r="611" spans="1:12" x14ac:dyDescent="0.25">
      <c r="A611">
        <v>3</v>
      </c>
      <c r="B611">
        <v>32</v>
      </c>
      <c r="C611">
        <v>4</v>
      </c>
      <c r="D611">
        <v>0</v>
      </c>
      <c r="E611">
        <v>2024</v>
      </c>
      <c r="F611" t="s">
        <v>25</v>
      </c>
      <c r="G611" t="s">
        <v>28</v>
      </c>
      <c r="H611" t="s">
        <v>46</v>
      </c>
      <c r="I611" t="s">
        <v>17</v>
      </c>
      <c r="J611" t="s">
        <v>96</v>
      </c>
      <c r="K611">
        <v>3.7091003924563827E-4</v>
      </c>
      <c r="L611" t="s">
        <v>146</v>
      </c>
    </row>
    <row r="612" spans="1:12" x14ac:dyDescent="0.25">
      <c r="A612">
        <v>3</v>
      </c>
      <c r="B612">
        <v>32</v>
      </c>
      <c r="C612">
        <v>4</v>
      </c>
      <c r="D612">
        <v>1</v>
      </c>
      <c r="E612">
        <v>2024</v>
      </c>
      <c r="F612" t="s">
        <v>25</v>
      </c>
      <c r="G612" t="s">
        <v>28</v>
      </c>
      <c r="H612" t="s">
        <v>46</v>
      </c>
      <c r="I612" t="s">
        <v>17</v>
      </c>
      <c r="J612" t="s">
        <v>96</v>
      </c>
      <c r="K612">
        <v>3.7091003924563827E-4</v>
      </c>
      <c r="L612" t="s">
        <v>145</v>
      </c>
    </row>
    <row r="613" spans="1:12" x14ac:dyDescent="0.25">
      <c r="A613">
        <v>3</v>
      </c>
      <c r="B613">
        <v>32</v>
      </c>
      <c r="C613">
        <v>4</v>
      </c>
      <c r="D613">
        <v>2</v>
      </c>
      <c r="E613">
        <v>2024</v>
      </c>
      <c r="F613" t="s">
        <v>25</v>
      </c>
      <c r="G613" t="s">
        <v>28</v>
      </c>
      <c r="H613" t="s">
        <v>46</v>
      </c>
      <c r="I613" t="s">
        <v>17</v>
      </c>
      <c r="J613" t="s">
        <v>96</v>
      </c>
      <c r="K613">
        <v>3.7091003924563827E-4</v>
      </c>
      <c r="L613" t="s">
        <v>134</v>
      </c>
    </row>
    <row r="614" spans="1:12" x14ac:dyDescent="0.25">
      <c r="A614">
        <v>3</v>
      </c>
      <c r="B614">
        <v>32</v>
      </c>
      <c r="C614">
        <v>4</v>
      </c>
      <c r="D614">
        <v>0</v>
      </c>
      <c r="E614">
        <v>2024</v>
      </c>
      <c r="F614" t="s">
        <v>25</v>
      </c>
      <c r="G614" t="s">
        <v>28</v>
      </c>
      <c r="H614" t="s">
        <v>46</v>
      </c>
      <c r="I614" t="s">
        <v>17</v>
      </c>
      <c r="J614" t="s">
        <v>97</v>
      </c>
      <c r="K614">
        <v>0.15544764231956715</v>
      </c>
      <c r="L614" t="s">
        <v>146</v>
      </c>
    </row>
    <row r="615" spans="1:12" x14ac:dyDescent="0.25">
      <c r="A615">
        <v>3</v>
      </c>
      <c r="B615">
        <v>32</v>
      </c>
      <c r="C615">
        <v>4</v>
      </c>
      <c r="D615">
        <v>1</v>
      </c>
      <c r="E615">
        <v>2024</v>
      </c>
      <c r="F615" t="s">
        <v>25</v>
      </c>
      <c r="G615" t="s">
        <v>28</v>
      </c>
      <c r="H615" t="s">
        <v>46</v>
      </c>
      <c r="I615" t="s">
        <v>17</v>
      </c>
      <c r="J615" t="s">
        <v>97</v>
      </c>
      <c r="K615">
        <v>0.15543209116291262</v>
      </c>
      <c r="L615" t="s">
        <v>145</v>
      </c>
    </row>
    <row r="616" spans="1:12" x14ac:dyDescent="0.25">
      <c r="A616">
        <v>3</v>
      </c>
      <c r="B616">
        <v>32</v>
      </c>
      <c r="C616">
        <v>4</v>
      </c>
      <c r="D616">
        <v>2</v>
      </c>
      <c r="E616">
        <v>2024</v>
      </c>
      <c r="F616" t="s">
        <v>25</v>
      </c>
      <c r="G616" t="s">
        <v>28</v>
      </c>
      <c r="H616" t="s">
        <v>46</v>
      </c>
      <c r="I616" t="s">
        <v>17</v>
      </c>
      <c r="J616" t="s">
        <v>97</v>
      </c>
      <c r="K616">
        <v>0.15543209116291262</v>
      </c>
      <c r="L616" t="s">
        <v>134</v>
      </c>
    </row>
    <row r="617" spans="1:12" x14ac:dyDescent="0.25">
      <c r="A617">
        <v>3</v>
      </c>
      <c r="B617">
        <v>32</v>
      </c>
      <c r="C617">
        <v>4</v>
      </c>
      <c r="D617">
        <v>0</v>
      </c>
      <c r="E617">
        <v>2024</v>
      </c>
      <c r="F617" t="s">
        <v>25</v>
      </c>
      <c r="G617" t="s">
        <v>28</v>
      </c>
      <c r="H617" t="s">
        <v>46</v>
      </c>
      <c r="I617" t="s">
        <v>18</v>
      </c>
      <c r="J617" t="s">
        <v>101</v>
      </c>
      <c r="K617">
        <v>5.2390052404861442E-2</v>
      </c>
      <c r="L617" t="s">
        <v>146</v>
      </c>
    </row>
    <row r="618" spans="1:12" x14ac:dyDescent="0.25">
      <c r="A618">
        <v>3</v>
      </c>
      <c r="B618">
        <v>32</v>
      </c>
      <c r="C618">
        <v>4</v>
      </c>
      <c r="D618">
        <v>1</v>
      </c>
      <c r="E618">
        <v>2024</v>
      </c>
      <c r="F618" t="s">
        <v>25</v>
      </c>
      <c r="G618" t="s">
        <v>28</v>
      </c>
      <c r="H618" t="s">
        <v>46</v>
      </c>
      <c r="I618" t="s">
        <v>18</v>
      </c>
      <c r="J618" t="s">
        <v>101</v>
      </c>
      <c r="K618">
        <v>2.6195026202430721E-2</v>
      </c>
      <c r="L618" t="s">
        <v>145</v>
      </c>
    </row>
    <row r="619" spans="1:12" x14ac:dyDescent="0.25">
      <c r="A619">
        <v>3</v>
      </c>
      <c r="B619">
        <v>32</v>
      </c>
      <c r="C619">
        <v>4</v>
      </c>
      <c r="D619">
        <v>2</v>
      </c>
      <c r="E619">
        <v>2024</v>
      </c>
      <c r="F619" t="s">
        <v>25</v>
      </c>
      <c r="G619" t="s">
        <v>28</v>
      </c>
      <c r="H619" t="s">
        <v>46</v>
      </c>
      <c r="I619" t="s">
        <v>18</v>
      </c>
      <c r="J619" t="s">
        <v>101</v>
      </c>
      <c r="K619">
        <v>2.6195026202430721E-2</v>
      </c>
      <c r="L619" t="s">
        <v>134</v>
      </c>
    </row>
    <row r="620" spans="1:12" x14ac:dyDescent="0.25">
      <c r="A620">
        <v>3</v>
      </c>
      <c r="B620">
        <v>32</v>
      </c>
      <c r="C620">
        <v>4</v>
      </c>
      <c r="D620">
        <v>0</v>
      </c>
      <c r="E620">
        <v>2024</v>
      </c>
      <c r="F620" t="s">
        <v>25</v>
      </c>
      <c r="G620" t="s">
        <v>28</v>
      </c>
      <c r="H620" t="s">
        <v>46</v>
      </c>
      <c r="I620" t="s">
        <v>18</v>
      </c>
      <c r="J620" t="s">
        <v>102</v>
      </c>
      <c r="K620">
        <v>1.0729176613978092E-2</v>
      </c>
      <c r="L620" t="s">
        <v>146</v>
      </c>
    </row>
    <row r="621" spans="1:12" x14ac:dyDescent="0.25">
      <c r="A621">
        <v>3</v>
      </c>
      <c r="B621">
        <v>32</v>
      </c>
      <c r="C621">
        <v>4</v>
      </c>
      <c r="D621">
        <v>1</v>
      </c>
      <c r="E621">
        <v>2024</v>
      </c>
      <c r="F621" t="s">
        <v>25</v>
      </c>
      <c r="G621" t="s">
        <v>28</v>
      </c>
      <c r="H621" t="s">
        <v>46</v>
      </c>
      <c r="I621" t="s">
        <v>18</v>
      </c>
      <c r="J621" t="s">
        <v>102</v>
      </c>
      <c r="K621">
        <v>5.3645883069890462E-3</v>
      </c>
      <c r="L621" t="s">
        <v>145</v>
      </c>
    </row>
    <row r="622" spans="1:12" x14ac:dyDescent="0.25">
      <c r="A622">
        <v>3</v>
      </c>
      <c r="B622">
        <v>32</v>
      </c>
      <c r="C622">
        <v>4</v>
      </c>
      <c r="D622">
        <v>2</v>
      </c>
      <c r="E622">
        <v>2024</v>
      </c>
      <c r="F622" t="s">
        <v>25</v>
      </c>
      <c r="G622" t="s">
        <v>28</v>
      </c>
      <c r="H622" t="s">
        <v>46</v>
      </c>
      <c r="I622" t="s">
        <v>18</v>
      </c>
      <c r="J622" t="s">
        <v>102</v>
      </c>
      <c r="K622">
        <v>5.3645883069890462E-3</v>
      </c>
      <c r="L622" t="s">
        <v>134</v>
      </c>
    </row>
    <row r="623" spans="1:12" x14ac:dyDescent="0.25">
      <c r="A623">
        <v>3</v>
      </c>
      <c r="B623">
        <v>32</v>
      </c>
      <c r="C623">
        <v>4</v>
      </c>
      <c r="D623">
        <v>0</v>
      </c>
      <c r="E623">
        <v>2024</v>
      </c>
      <c r="F623" t="s">
        <v>25</v>
      </c>
      <c r="G623" t="s">
        <v>28</v>
      </c>
      <c r="H623" t="s">
        <v>46</v>
      </c>
      <c r="I623" t="s">
        <v>18</v>
      </c>
      <c r="J623" t="s">
        <v>103</v>
      </c>
      <c r="K623">
        <v>5.6950130033095667E-3</v>
      </c>
      <c r="L623" t="s">
        <v>146</v>
      </c>
    </row>
    <row r="624" spans="1:12" x14ac:dyDescent="0.25">
      <c r="A624">
        <v>3</v>
      </c>
      <c r="B624">
        <v>32</v>
      </c>
      <c r="C624">
        <v>4</v>
      </c>
      <c r="D624">
        <v>1</v>
      </c>
      <c r="E624">
        <v>2024</v>
      </c>
      <c r="F624" t="s">
        <v>25</v>
      </c>
      <c r="G624" t="s">
        <v>28</v>
      </c>
      <c r="H624" t="s">
        <v>46</v>
      </c>
      <c r="I624" t="s">
        <v>18</v>
      </c>
      <c r="J624" t="s">
        <v>103</v>
      </c>
      <c r="K624">
        <v>3.43725421170711E-3</v>
      </c>
      <c r="L624" t="s">
        <v>145</v>
      </c>
    </row>
    <row r="625" spans="1:12" x14ac:dyDescent="0.25">
      <c r="A625">
        <v>3</v>
      </c>
      <c r="B625">
        <v>32</v>
      </c>
      <c r="C625">
        <v>4</v>
      </c>
      <c r="D625">
        <v>2</v>
      </c>
      <c r="E625">
        <v>2024</v>
      </c>
      <c r="F625" t="s">
        <v>25</v>
      </c>
      <c r="G625" t="s">
        <v>28</v>
      </c>
      <c r="H625" t="s">
        <v>46</v>
      </c>
      <c r="I625" t="s">
        <v>18</v>
      </c>
      <c r="J625" t="s">
        <v>103</v>
      </c>
      <c r="K625">
        <v>3.43725421170711E-3</v>
      </c>
      <c r="L625" t="s">
        <v>134</v>
      </c>
    </row>
    <row r="626" spans="1:12" x14ac:dyDescent="0.25">
      <c r="A626">
        <v>3</v>
      </c>
      <c r="B626">
        <v>32</v>
      </c>
      <c r="C626">
        <v>4</v>
      </c>
      <c r="D626">
        <v>0</v>
      </c>
      <c r="E626">
        <v>2024</v>
      </c>
      <c r="F626" t="s">
        <v>25</v>
      </c>
      <c r="G626" t="s">
        <v>28</v>
      </c>
      <c r="H626" t="s">
        <v>46</v>
      </c>
      <c r="I626" t="s">
        <v>18</v>
      </c>
      <c r="J626" t="s">
        <v>104</v>
      </c>
      <c r="K626">
        <v>5.8828978911596545E-3</v>
      </c>
      <c r="L626" t="s">
        <v>146</v>
      </c>
    </row>
    <row r="627" spans="1:12" x14ac:dyDescent="0.25">
      <c r="A627">
        <v>3</v>
      </c>
      <c r="B627">
        <v>32</v>
      </c>
      <c r="C627">
        <v>4</v>
      </c>
      <c r="D627">
        <v>1</v>
      </c>
      <c r="E627">
        <v>2024</v>
      </c>
      <c r="F627" t="s">
        <v>25</v>
      </c>
      <c r="G627" t="s">
        <v>28</v>
      </c>
      <c r="H627" t="s">
        <v>46</v>
      </c>
      <c r="I627" t="s">
        <v>18</v>
      </c>
      <c r="J627" t="s">
        <v>104</v>
      </c>
      <c r="K627">
        <v>2.9414489455798273E-3</v>
      </c>
      <c r="L627" t="s">
        <v>145</v>
      </c>
    </row>
    <row r="628" spans="1:12" x14ac:dyDescent="0.25">
      <c r="A628">
        <v>3</v>
      </c>
      <c r="B628">
        <v>32</v>
      </c>
      <c r="C628">
        <v>4</v>
      </c>
      <c r="D628">
        <v>2</v>
      </c>
      <c r="E628">
        <v>2024</v>
      </c>
      <c r="F628" t="s">
        <v>25</v>
      </c>
      <c r="G628" t="s">
        <v>28</v>
      </c>
      <c r="H628" t="s">
        <v>46</v>
      </c>
      <c r="I628" t="s">
        <v>18</v>
      </c>
      <c r="J628" t="s">
        <v>104</v>
      </c>
      <c r="K628">
        <v>2.9414489455798273E-3</v>
      </c>
      <c r="L628" t="s">
        <v>134</v>
      </c>
    </row>
    <row r="629" spans="1:12" x14ac:dyDescent="0.25">
      <c r="A629">
        <v>3</v>
      </c>
      <c r="B629">
        <v>32</v>
      </c>
      <c r="C629">
        <v>4</v>
      </c>
      <c r="D629">
        <v>0</v>
      </c>
      <c r="E629">
        <v>2024</v>
      </c>
      <c r="F629" t="s">
        <v>25</v>
      </c>
      <c r="G629" t="s">
        <v>28</v>
      </c>
      <c r="H629" t="s">
        <v>46</v>
      </c>
      <c r="I629" t="s">
        <v>18</v>
      </c>
      <c r="J629" t="s">
        <v>111</v>
      </c>
      <c r="K629">
        <v>4.0926457464838216E-4</v>
      </c>
      <c r="L629" t="s">
        <v>146</v>
      </c>
    </row>
    <row r="630" spans="1:12" x14ac:dyDescent="0.25">
      <c r="A630">
        <v>3</v>
      </c>
      <c r="B630">
        <v>32</v>
      </c>
      <c r="C630">
        <v>4</v>
      </c>
      <c r="D630">
        <v>1</v>
      </c>
      <c r="E630">
        <v>2024</v>
      </c>
      <c r="F630" t="s">
        <v>25</v>
      </c>
      <c r="G630" t="s">
        <v>28</v>
      </c>
      <c r="H630" t="s">
        <v>46</v>
      </c>
      <c r="I630" t="s">
        <v>18</v>
      </c>
      <c r="J630" t="s">
        <v>111</v>
      </c>
      <c r="K630">
        <v>2.0463228732419108E-4</v>
      </c>
      <c r="L630" t="s">
        <v>145</v>
      </c>
    </row>
    <row r="631" spans="1:12" x14ac:dyDescent="0.25">
      <c r="A631">
        <v>3</v>
      </c>
      <c r="B631">
        <v>32</v>
      </c>
      <c r="C631">
        <v>4</v>
      </c>
      <c r="D631">
        <v>2</v>
      </c>
      <c r="E631">
        <v>2024</v>
      </c>
      <c r="F631" t="s">
        <v>25</v>
      </c>
      <c r="G631" t="s">
        <v>28</v>
      </c>
      <c r="H631" t="s">
        <v>46</v>
      </c>
      <c r="I631" t="s">
        <v>18</v>
      </c>
      <c r="J631" t="s">
        <v>111</v>
      </c>
      <c r="K631">
        <v>2.0463228732419108E-4</v>
      </c>
      <c r="L631" t="s">
        <v>134</v>
      </c>
    </row>
    <row r="632" spans="1:12" x14ac:dyDescent="0.25">
      <c r="A632">
        <v>3</v>
      </c>
      <c r="B632">
        <v>32</v>
      </c>
      <c r="C632">
        <v>4</v>
      </c>
      <c r="D632">
        <v>0</v>
      </c>
      <c r="E632">
        <v>2024</v>
      </c>
      <c r="F632" t="s">
        <v>25</v>
      </c>
      <c r="G632" t="s">
        <v>28</v>
      </c>
      <c r="H632" t="s">
        <v>46</v>
      </c>
      <c r="I632" t="s">
        <v>19</v>
      </c>
      <c r="J632" t="s">
        <v>106</v>
      </c>
      <c r="K632">
        <v>9.1547790095776238E-2</v>
      </c>
      <c r="L632" t="s">
        <v>146</v>
      </c>
    </row>
    <row r="633" spans="1:12" x14ac:dyDescent="0.25">
      <c r="A633">
        <v>3</v>
      </c>
      <c r="B633">
        <v>32</v>
      </c>
      <c r="C633">
        <v>4</v>
      </c>
      <c r="D633">
        <v>1</v>
      </c>
      <c r="E633">
        <v>2024</v>
      </c>
      <c r="F633" t="s">
        <v>25</v>
      </c>
      <c r="G633" t="s">
        <v>28</v>
      </c>
      <c r="H633" t="s">
        <v>46</v>
      </c>
      <c r="I633" t="s">
        <v>19</v>
      </c>
      <c r="J633" t="s">
        <v>106</v>
      </c>
      <c r="K633">
        <v>9.1547790095776238E-2</v>
      </c>
      <c r="L633" t="s">
        <v>145</v>
      </c>
    </row>
    <row r="634" spans="1:12" x14ac:dyDescent="0.25">
      <c r="A634">
        <v>3</v>
      </c>
      <c r="B634">
        <v>32</v>
      </c>
      <c r="C634">
        <v>4</v>
      </c>
      <c r="D634">
        <v>2</v>
      </c>
      <c r="E634">
        <v>2024</v>
      </c>
      <c r="F634" t="s">
        <v>25</v>
      </c>
      <c r="G634" t="s">
        <v>28</v>
      </c>
      <c r="H634" t="s">
        <v>46</v>
      </c>
      <c r="I634" t="s">
        <v>19</v>
      </c>
      <c r="J634" t="s">
        <v>106</v>
      </c>
      <c r="K634">
        <v>9.1547790095776238E-2</v>
      </c>
      <c r="L634" t="s">
        <v>134</v>
      </c>
    </row>
    <row r="635" spans="1:12" x14ac:dyDescent="0.25">
      <c r="A635">
        <v>3</v>
      </c>
      <c r="B635">
        <v>32</v>
      </c>
      <c r="C635">
        <v>4</v>
      </c>
      <c r="D635">
        <v>0</v>
      </c>
      <c r="E635">
        <v>2024</v>
      </c>
      <c r="F635" t="s">
        <v>25</v>
      </c>
      <c r="G635" t="s">
        <v>28</v>
      </c>
      <c r="H635" t="s">
        <v>46</v>
      </c>
      <c r="I635" t="s">
        <v>19</v>
      </c>
      <c r="J635" t="s">
        <v>107</v>
      </c>
      <c r="K635">
        <v>1.9278768904613202</v>
      </c>
      <c r="L635" t="s">
        <v>146</v>
      </c>
    </row>
    <row r="636" spans="1:12" x14ac:dyDescent="0.25">
      <c r="A636">
        <v>3</v>
      </c>
      <c r="B636">
        <v>32</v>
      </c>
      <c r="C636">
        <v>4</v>
      </c>
      <c r="D636">
        <v>1</v>
      </c>
      <c r="E636">
        <v>2024</v>
      </c>
      <c r="F636" t="s">
        <v>25</v>
      </c>
      <c r="G636" t="s">
        <v>28</v>
      </c>
      <c r="H636" t="s">
        <v>46</v>
      </c>
      <c r="I636" t="s">
        <v>19</v>
      </c>
      <c r="J636" t="s">
        <v>107</v>
      </c>
      <c r="K636">
        <v>1.9278768904613202</v>
      </c>
      <c r="L636" t="s">
        <v>145</v>
      </c>
    </row>
    <row r="637" spans="1:12" x14ac:dyDescent="0.25">
      <c r="A637">
        <v>3</v>
      </c>
      <c r="B637">
        <v>32</v>
      </c>
      <c r="C637">
        <v>4</v>
      </c>
      <c r="D637">
        <v>2</v>
      </c>
      <c r="E637">
        <v>2024</v>
      </c>
      <c r="F637" t="s">
        <v>25</v>
      </c>
      <c r="G637" t="s">
        <v>28</v>
      </c>
      <c r="H637" t="s">
        <v>46</v>
      </c>
      <c r="I637" t="s">
        <v>19</v>
      </c>
      <c r="J637" t="s">
        <v>107</v>
      </c>
      <c r="K637">
        <v>1.9278768904613202</v>
      </c>
      <c r="L637" t="s">
        <v>134</v>
      </c>
    </row>
    <row r="638" spans="1:12" x14ac:dyDescent="0.25">
      <c r="A638">
        <v>3</v>
      </c>
      <c r="B638">
        <v>32</v>
      </c>
      <c r="C638">
        <v>4</v>
      </c>
      <c r="D638">
        <v>0</v>
      </c>
      <c r="E638">
        <v>2024</v>
      </c>
      <c r="F638" t="s">
        <v>25</v>
      </c>
      <c r="G638" t="s">
        <v>28</v>
      </c>
      <c r="H638" t="s">
        <v>46</v>
      </c>
      <c r="I638" t="s">
        <v>19</v>
      </c>
      <c r="J638" t="s">
        <v>108</v>
      </c>
      <c r="K638">
        <v>5.7507728717371809E-2</v>
      </c>
      <c r="L638" t="s">
        <v>146</v>
      </c>
    </row>
    <row r="639" spans="1:12" x14ac:dyDescent="0.25">
      <c r="A639">
        <v>3</v>
      </c>
      <c r="B639">
        <v>32</v>
      </c>
      <c r="C639">
        <v>4</v>
      </c>
      <c r="D639">
        <v>1</v>
      </c>
      <c r="E639">
        <v>2024</v>
      </c>
      <c r="F639" t="s">
        <v>25</v>
      </c>
      <c r="G639" t="s">
        <v>28</v>
      </c>
      <c r="H639" t="s">
        <v>46</v>
      </c>
      <c r="I639" t="s">
        <v>19</v>
      </c>
      <c r="J639" t="s">
        <v>108</v>
      </c>
      <c r="K639">
        <v>5.7507728717371809E-2</v>
      </c>
      <c r="L639" t="s">
        <v>145</v>
      </c>
    </row>
    <row r="640" spans="1:12" x14ac:dyDescent="0.25">
      <c r="A640">
        <v>3</v>
      </c>
      <c r="B640">
        <v>32</v>
      </c>
      <c r="C640">
        <v>4</v>
      </c>
      <c r="D640">
        <v>2</v>
      </c>
      <c r="E640">
        <v>2024</v>
      </c>
      <c r="F640" t="s">
        <v>25</v>
      </c>
      <c r="G640" t="s">
        <v>28</v>
      </c>
      <c r="H640" t="s">
        <v>46</v>
      </c>
      <c r="I640" t="s">
        <v>19</v>
      </c>
      <c r="J640" t="s">
        <v>108</v>
      </c>
      <c r="K640">
        <v>5.7507728717371809E-2</v>
      </c>
      <c r="L640" t="s">
        <v>134</v>
      </c>
    </row>
    <row r="641" spans="1:12" x14ac:dyDescent="0.25">
      <c r="A641">
        <v>3</v>
      </c>
      <c r="B641">
        <v>32</v>
      </c>
      <c r="C641">
        <v>4</v>
      </c>
      <c r="D641">
        <v>0</v>
      </c>
      <c r="E641">
        <v>2024</v>
      </c>
      <c r="F641" t="s">
        <v>25</v>
      </c>
      <c r="G641" t="s">
        <v>28</v>
      </c>
      <c r="H641" t="s">
        <v>46</v>
      </c>
      <c r="I641" t="s">
        <v>19</v>
      </c>
      <c r="J641" t="s">
        <v>109</v>
      </c>
      <c r="K641">
        <v>5.6825272188802132E-3</v>
      </c>
      <c r="L641" t="s">
        <v>146</v>
      </c>
    </row>
    <row r="642" spans="1:12" x14ac:dyDescent="0.25">
      <c r="A642">
        <v>3</v>
      </c>
      <c r="B642">
        <v>32</v>
      </c>
      <c r="C642">
        <v>4</v>
      </c>
      <c r="D642">
        <v>1</v>
      </c>
      <c r="E642">
        <v>2024</v>
      </c>
      <c r="F642" t="s">
        <v>25</v>
      </c>
      <c r="G642" t="s">
        <v>28</v>
      </c>
      <c r="H642" t="s">
        <v>46</v>
      </c>
      <c r="I642" t="s">
        <v>19</v>
      </c>
      <c r="J642" t="s">
        <v>109</v>
      </c>
      <c r="K642">
        <v>5.6825272188802132E-3</v>
      </c>
      <c r="L642" t="s">
        <v>145</v>
      </c>
    </row>
    <row r="643" spans="1:12" x14ac:dyDescent="0.25">
      <c r="A643">
        <v>3</v>
      </c>
      <c r="B643">
        <v>32</v>
      </c>
      <c r="C643">
        <v>4</v>
      </c>
      <c r="D643">
        <v>2</v>
      </c>
      <c r="E643">
        <v>2024</v>
      </c>
      <c r="F643" t="s">
        <v>25</v>
      </c>
      <c r="G643" t="s">
        <v>28</v>
      </c>
      <c r="H643" t="s">
        <v>46</v>
      </c>
      <c r="I643" t="s">
        <v>19</v>
      </c>
      <c r="J643" t="s">
        <v>109</v>
      </c>
      <c r="K643">
        <v>5.6825272188802132E-3</v>
      </c>
      <c r="L643" t="s">
        <v>134</v>
      </c>
    </row>
    <row r="644" spans="1:12" x14ac:dyDescent="0.25">
      <c r="A644">
        <v>5</v>
      </c>
      <c r="B644">
        <v>51</v>
      </c>
      <c r="C644">
        <v>1</v>
      </c>
      <c r="D644">
        <v>0</v>
      </c>
      <c r="E644">
        <v>2024</v>
      </c>
      <c r="F644" t="s">
        <v>31</v>
      </c>
      <c r="G644" t="s">
        <v>32</v>
      </c>
      <c r="H644" t="s">
        <v>44</v>
      </c>
      <c r="I644" t="s">
        <v>14</v>
      </c>
      <c r="J644" t="s">
        <v>73</v>
      </c>
      <c r="K644">
        <v>0.71325706322040971</v>
      </c>
      <c r="L644" t="s">
        <v>146</v>
      </c>
    </row>
    <row r="645" spans="1:12" x14ac:dyDescent="0.25">
      <c r="A645">
        <v>5</v>
      </c>
      <c r="B645">
        <v>51</v>
      </c>
      <c r="C645">
        <v>1</v>
      </c>
      <c r="D645">
        <v>1</v>
      </c>
      <c r="E645">
        <v>2024</v>
      </c>
      <c r="F645" t="s">
        <v>31</v>
      </c>
      <c r="G645" t="s">
        <v>32</v>
      </c>
      <c r="H645" t="s">
        <v>44</v>
      </c>
      <c r="I645" t="s">
        <v>14</v>
      </c>
      <c r="J645" t="s">
        <v>73</v>
      </c>
      <c r="K645">
        <v>0.71325706322040971</v>
      </c>
      <c r="L645" t="s">
        <v>145</v>
      </c>
    </row>
    <row r="646" spans="1:12" x14ac:dyDescent="0.25">
      <c r="A646">
        <v>5</v>
      </c>
      <c r="B646">
        <v>51</v>
      </c>
      <c r="C646">
        <v>1</v>
      </c>
      <c r="D646">
        <v>2</v>
      </c>
      <c r="E646">
        <v>2024</v>
      </c>
      <c r="F646" t="s">
        <v>31</v>
      </c>
      <c r="G646" t="s">
        <v>32</v>
      </c>
      <c r="H646" t="s">
        <v>44</v>
      </c>
      <c r="I646" t="s">
        <v>14</v>
      </c>
      <c r="J646" t="s">
        <v>73</v>
      </c>
      <c r="K646">
        <v>2.139771189661229</v>
      </c>
      <c r="L646" t="s">
        <v>134</v>
      </c>
    </row>
    <row r="647" spans="1:12" x14ac:dyDescent="0.25">
      <c r="A647">
        <v>5</v>
      </c>
      <c r="B647">
        <v>51</v>
      </c>
      <c r="C647">
        <v>1</v>
      </c>
      <c r="D647">
        <v>0</v>
      </c>
      <c r="E647">
        <v>2024</v>
      </c>
      <c r="F647" t="s">
        <v>31</v>
      </c>
      <c r="G647" t="s">
        <v>32</v>
      </c>
      <c r="H647" t="s">
        <v>44</v>
      </c>
      <c r="I647" t="s">
        <v>231</v>
      </c>
      <c r="J647" t="s">
        <v>75</v>
      </c>
      <c r="K647">
        <v>2.1366868446925067</v>
      </c>
      <c r="L647" t="s">
        <v>146</v>
      </c>
    </row>
    <row r="648" spans="1:12" x14ac:dyDescent="0.25">
      <c r="A648">
        <v>5</v>
      </c>
      <c r="B648">
        <v>51</v>
      </c>
      <c r="C648">
        <v>1</v>
      </c>
      <c r="D648">
        <v>1</v>
      </c>
      <c r="E648">
        <v>2024</v>
      </c>
      <c r="F648" t="s">
        <v>31</v>
      </c>
      <c r="G648" t="s">
        <v>32</v>
      </c>
      <c r="H648" t="s">
        <v>44</v>
      </c>
      <c r="I648" t="s">
        <v>231</v>
      </c>
      <c r="J648" t="s">
        <v>75</v>
      </c>
      <c r="K648">
        <v>2.1366868446925067</v>
      </c>
      <c r="L648" t="s">
        <v>145</v>
      </c>
    </row>
    <row r="649" spans="1:12" x14ac:dyDescent="0.25">
      <c r="A649">
        <v>5</v>
      </c>
      <c r="B649">
        <v>51</v>
      </c>
      <c r="C649">
        <v>1</v>
      </c>
      <c r="D649">
        <v>2</v>
      </c>
      <c r="E649">
        <v>2024</v>
      </c>
      <c r="F649" t="s">
        <v>31</v>
      </c>
      <c r="G649" t="s">
        <v>32</v>
      </c>
      <c r="H649" t="s">
        <v>44</v>
      </c>
      <c r="I649" t="s">
        <v>231</v>
      </c>
      <c r="J649" t="s">
        <v>75</v>
      </c>
      <c r="K649">
        <v>6.4100605340775196</v>
      </c>
      <c r="L649" t="s">
        <v>134</v>
      </c>
    </row>
    <row r="650" spans="1:12" x14ac:dyDescent="0.25">
      <c r="A650">
        <v>5</v>
      </c>
      <c r="B650">
        <v>51</v>
      </c>
      <c r="C650">
        <v>1</v>
      </c>
      <c r="D650">
        <v>0</v>
      </c>
      <c r="E650">
        <v>2024</v>
      </c>
      <c r="F650" t="s">
        <v>31</v>
      </c>
      <c r="G650" t="s">
        <v>32</v>
      </c>
      <c r="H650" t="s">
        <v>45</v>
      </c>
      <c r="I650" t="s">
        <v>11</v>
      </c>
      <c r="J650" t="s">
        <v>110</v>
      </c>
      <c r="K650">
        <v>0.19981242829014315</v>
      </c>
      <c r="L650" t="s">
        <v>146</v>
      </c>
    </row>
    <row r="651" spans="1:12" x14ac:dyDescent="0.25">
      <c r="A651">
        <v>5</v>
      </c>
      <c r="B651">
        <v>51</v>
      </c>
      <c r="C651">
        <v>1</v>
      </c>
      <c r="D651">
        <v>1</v>
      </c>
      <c r="E651">
        <v>2024</v>
      </c>
      <c r="F651" t="s">
        <v>31</v>
      </c>
      <c r="G651" t="s">
        <v>32</v>
      </c>
      <c r="H651" t="s">
        <v>45</v>
      </c>
      <c r="I651" t="s">
        <v>11</v>
      </c>
      <c r="J651" t="s">
        <v>110</v>
      </c>
      <c r="K651">
        <v>0.19981242829014315</v>
      </c>
      <c r="L651" t="s">
        <v>145</v>
      </c>
    </row>
    <row r="652" spans="1:12" x14ac:dyDescent="0.25">
      <c r="A652">
        <v>5</v>
      </c>
      <c r="B652">
        <v>51</v>
      </c>
      <c r="C652">
        <v>1</v>
      </c>
      <c r="D652">
        <v>2</v>
      </c>
      <c r="E652">
        <v>2024</v>
      </c>
      <c r="F652" t="s">
        <v>31</v>
      </c>
      <c r="G652" t="s">
        <v>32</v>
      </c>
      <c r="H652" t="s">
        <v>45</v>
      </c>
      <c r="I652" t="s">
        <v>11</v>
      </c>
      <c r="J652" t="s">
        <v>110</v>
      </c>
      <c r="K652">
        <v>0.19981242829014315</v>
      </c>
      <c r="L652" t="s">
        <v>134</v>
      </c>
    </row>
    <row r="653" spans="1:12" x14ac:dyDescent="0.25">
      <c r="A653">
        <v>5</v>
      </c>
      <c r="B653">
        <v>51</v>
      </c>
      <c r="C653">
        <v>1</v>
      </c>
      <c r="D653">
        <v>0</v>
      </c>
      <c r="E653">
        <v>2024</v>
      </c>
      <c r="F653" t="s">
        <v>31</v>
      </c>
      <c r="G653" t="s">
        <v>32</v>
      </c>
      <c r="H653" t="s">
        <v>45</v>
      </c>
      <c r="I653" t="s">
        <v>11</v>
      </c>
      <c r="J653" t="s">
        <v>80</v>
      </c>
      <c r="K653">
        <v>0.28966045459270578</v>
      </c>
      <c r="L653" t="s">
        <v>146</v>
      </c>
    </row>
    <row r="654" spans="1:12" x14ac:dyDescent="0.25">
      <c r="A654">
        <v>5</v>
      </c>
      <c r="B654">
        <v>51</v>
      </c>
      <c r="C654">
        <v>1</v>
      </c>
      <c r="D654">
        <v>1</v>
      </c>
      <c r="E654">
        <v>2024</v>
      </c>
      <c r="F654" t="s">
        <v>31</v>
      </c>
      <c r="G654" t="s">
        <v>32</v>
      </c>
      <c r="H654" t="s">
        <v>45</v>
      </c>
      <c r="I654" t="s">
        <v>11</v>
      </c>
      <c r="J654" t="s">
        <v>80</v>
      </c>
      <c r="K654">
        <v>0.28966045459270578</v>
      </c>
      <c r="L654" t="s">
        <v>145</v>
      </c>
    </row>
    <row r="655" spans="1:12" x14ac:dyDescent="0.25">
      <c r="A655">
        <v>5</v>
      </c>
      <c r="B655">
        <v>51</v>
      </c>
      <c r="C655">
        <v>1</v>
      </c>
      <c r="D655">
        <v>2</v>
      </c>
      <c r="E655">
        <v>2024</v>
      </c>
      <c r="F655" t="s">
        <v>31</v>
      </c>
      <c r="G655" t="s">
        <v>32</v>
      </c>
      <c r="H655" t="s">
        <v>45</v>
      </c>
      <c r="I655" t="s">
        <v>11</v>
      </c>
      <c r="J655" t="s">
        <v>80</v>
      </c>
      <c r="K655">
        <v>0.28966045459270578</v>
      </c>
      <c r="L655" t="s">
        <v>134</v>
      </c>
    </row>
    <row r="656" spans="1:12" x14ac:dyDescent="0.25">
      <c r="A656">
        <v>5</v>
      </c>
      <c r="B656">
        <v>51</v>
      </c>
      <c r="C656">
        <v>1</v>
      </c>
      <c r="D656">
        <v>0</v>
      </c>
      <c r="E656">
        <v>2024</v>
      </c>
      <c r="F656" t="s">
        <v>31</v>
      </c>
      <c r="G656" t="s">
        <v>32</v>
      </c>
      <c r="H656" t="s">
        <v>45</v>
      </c>
      <c r="I656" t="s">
        <v>15</v>
      </c>
      <c r="J656" t="s">
        <v>87</v>
      </c>
      <c r="K656">
        <v>18.296009547398146</v>
      </c>
      <c r="L656" t="s">
        <v>146</v>
      </c>
    </row>
    <row r="657" spans="1:12" x14ac:dyDescent="0.25">
      <c r="A657">
        <v>5</v>
      </c>
      <c r="B657">
        <v>51</v>
      </c>
      <c r="C657">
        <v>1</v>
      </c>
      <c r="D657">
        <v>1</v>
      </c>
      <c r="E657">
        <v>2024</v>
      </c>
      <c r="F657" t="s">
        <v>31</v>
      </c>
      <c r="G657" t="s">
        <v>32</v>
      </c>
      <c r="H657" t="s">
        <v>45</v>
      </c>
      <c r="I657" t="s">
        <v>15</v>
      </c>
      <c r="J657" t="s">
        <v>87</v>
      </c>
      <c r="K657">
        <v>18.296009547398146</v>
      </c>
      <c r="L657" t="s">
        <v>145</v>
      </c>
    </row>
    <row r="658" spans="1:12" x14ac:dyDescent="0.25">
      <c r="A658">
        <v>5</v>
      </c>
      <c r="B658">
        <v>51</v>
      </c>
      <c r="C658">
        <v>1</v>
      </c>
      <c r="D658">
        <v>2</v>
      </c>
      <c r="E658">
        <v>2024</v>
      </c>
      <c r="F658" t="s">
        <v>31</v>
      </c>
      <c r="G658" t="s">
        <v>32</v>
      </c>
      <c r="H658" t="s">
        <v>45</v>
      </c>
      <c r="I658" t="s">
        <v>15</v>
      </c>
      <c r="J658" t="s">
        <v>87</v>
      </c>
      <c r="K658">
        <v>18.296009547398146</v>
      </c>
      <c r="L658" t="s">
        <v>134</v>
      </c>
    </row>
    <row r="659" spans="1:12" x14ac:dyDescent="0.25">
      <c r="A659">
        <v>5</v>
      </c>
      <c r="B659">
        <v>51</v>
      </c>
      <c r="C659">
        <v>1</v>
      </c>
      <c r="D659">
        <v>0</v>
      </c>
      <c r="E659">
        <v>2024</v>
      </c>
      <c r="F659" t="s">
        <v>31</v>
      </c>
      <c r="G659" t="s">
        <v>32</v>
      </c>
      <c r="H659" t="s">
        <v>45</v>
      </c>
      <c r="I659" t="s">
        <v>16</v>
      </c>
      <c r="J659" t="s">
        <v>92</v>
      </c>
      <c r="K659">
        <v>0.5298745791905225</v>
      </c>
      <c r="L659" t="s">
        <v>146</v>
      </c>
    </row>
    <row r="660" spans="1:12" x14ac:dyDescent="0.25">
      <c r="A660">
        <v>5</v>
      </c>
      <c r="B660">
        <v>51</v>
      </c>
      <c r="C660">
        <v>1</v>
      </c>
      <c r="D660">
        <v>1</v>
      </c>
      <c r="E660">
        <v>2024</v>
      </c>
      <c r="F660" t="s">
        <v>31</v>
      </c>
      <c r="G660" t="s">
        <v>32</v>
      </c>
      <c r="H660" t="s">
        <v>45</v>
      </c>
      <c r="I660" t="s">
        <v>16</v>
      </c>
      <c r="J660" t="s">
        <v>92</v>
      </c>
      <c r="K660">
        <v>0.5298745791905225</v>
      </c>
      <c r="L660" t="s">
        <v>145</v>
      </c>
    </row>
    <row r="661" spans="1:12" x14ac:dyDescent="0.25">
      <c r="A661">
        <v>5</v>
      </c>
      <c r="B661">
        <v>51</v>
      </c>
      <c r="C661">
        <v>1</v>
      </c>
      <c r="D661">
        <v>2</v>
      </c>
      <c r="E661">
        <v>2024</v>
      </c>
      <c r="F661" t="s">
        <v>31</v>
      </c>
      <c r="G661" t="s">
        <v>32</v>
      </c>
      <c r="H661" t="s">
        <v>45</v>
      </c>
      <c r="I661" t="s">
        <v>16</v>
      </c>
      <c r="J661" t="s">
        <v>92</v>
      </c>
      <c r="K661">
        <v>0.5298745791905225</v>
      </c>
      <c r="L661" t="s">
        <v>134</v>
      </c>
    </row>
    <row r="662" spans="1:12" x14ac:dyDescent="0.25">
      <c r="A662">
        <v>5</v>
      </c>
      <c r="B662">
        <v>51</v>
      </c>
      <c r="C662">
        <v>1</v>
      </c>
      <c r="D662">
        <v>0</v>
      </c>
      <c r="E662">
        <v>2024</v>
      </c>
      <c r="F662" t="s">
        <v>31</v>
      </c>
      <c r="G662" t="s">
        <v>32</v>
      </c>
      <c r="H662" t="s">
        <v>45</v>
      </c>
      <c r="I662" t="s">
        <v>24</v>
      </c>
      <c r="J662" t="s">
        <v>112</v>
      </c>
      <c r="K662">
        <v>9.0378786610027812E-3</v>
      </c>
      <c r="L662" t="s">
        <v>146</v>
      </c>
    </row>
    <row r="663" spans="1:12" x14ac:dyDescent="0.25">
      <c r="A663">
        <v>5</v>
      </c>
      <c r="B663">
        <v>51</v>
      </c>
      <c r="C663">
        <v>1</v>
      </c>
      <c r="D663">
        <v>1</v>
      </c>
      <c r="E663">
        <v>2024</v>
      </c>
      <c r="F663" t="s">
        <v>31</v>
      </c>
      <c r="G663" t="s">
        <v>32</v>
      </c>
      <c r="H663" t="s">
        <v>45</v>
      </c>
      <c r="I663" t="s">
        <v>24</v>
      </c>
      <c r="J663" t="s">
        <v>112</v>
      </c>
      <c r="K663">
        <v>9.0378786610027812E-3</v>
      </c>
      <c r="L663" t="s">
        <v>145</v>
      </c>
    </row>
    <row r="664" spans="1:12" x14ac:dyDescent="0.25">
      <c r="A664">
        <v>5</v>
      </c>
      <c r="B664">
        <v>51</v>
      </c>
      <c r="C664">
        <v>1</v>
      </c>
      <c r="D664">
        <v>2</v>
      </c>
      <c r="E664">
        <v>2024</v>
      </c>
      <c r="F664" t="s">
        <v>31</v>
      </c>
      <c r="G664" t="s">
        <v>32</v>
      </c>
      <c r="H664" t="s">
        <v>45</v>
      </c>
      <c r="I664" t="s">
        <v>24</v>
      </c>
      <c r="J664" t="s">
        <v>112</v>
      </c>
      <c r="K664">
        <v>9.0378786610027812E-3</v>
      </c>
      <c r="L664" t="s">
        <v>134</v>
      </c>
    </row>
    <row r="665" spans="1:12" x14ac:dyDescent="0.25">
      <c r="A665">
        <v>5</v>
      </c>
      <c r="B665">
        <v>51</v>
      </c>
      <c r="C665">
        <v>1</v>
      </c>
      <c r="D665">
        <v>0</v>
      </c>
      <c r="E665">
        <v>2024</v>
      </c>
      <c r="F665" t="s">
        <v>31</v>
      </c>
      <c r="G665" t="s">
        <v>32</v>
      </c>
      <c r="H665" t="s">
        <v>46</v>
      </c>
      <c r="I665" t="s">
        <v>11</v>
      </c>
      <c r="J665" t="s">
        <v>93</v>
      </c>
      <c r="K665">
        <v>16.817014421417248</v>
      </c>
      <c r="L665" t="s">
        <v>146</v>
      </c>
    </row>
    <row r="666" spans="1:12" x14ac:dyDescent="0.25">
      <c r="A666">
        <v>5</v>
      </c>
      <c r="B666">
        <v>51</v>
      </c>
      <c r="C666">
        <v>1</v>
      </c>
      <c r="D666">
        <v>1</v>
      </c>
      <c r="E666">
        <v>2024</v>
      </c>
      <c r="F666" t="s">
        <v>31</v>
      </c>
      <c r="G666" t="s">
        <v>32</v>
      </c>
      <c r="H666" t="s">
        <v>46</v>
      </c>
      <c r="I666" t="s">
        <v>11</v>
      </c>
      <c r="J666" t="s">
        <v>93</v>
      </c>
      <c r="K666">
        <v>16.817014421417248</v>
      </c>
      <c r="L666" t="s">
        <v>145</v>
      </c>
    </row>
    <row r="667" spans="1:12" x14ac:dyDescent="0.25">
      <c r="A667">
        <v>5</v>
      </c>
      <c r="B667">
        <v>51</v>
      </c>
      <c r="C667">
        <v>1</v>
      </c>
      <c r="D667">
        <v>2</v>
      </c>
      <c r="E667">
        <v>2024</v>
      </c>
      <c r="F667" t="s">
        <v>31</v>
      </c>
      <c r="G667" t="s">
        <v>32</v>
      </c>
      <c r="H667" t="s">
        <v>46</v>
      </c>
      <c r="I667" t="s">
        <v>11</v>
      </c>
      <c r="J667" t="s">
        <v>93</v>
      </c>
      <c r="K667">
        <v>16.817014421417248</v>
      </c>
      <c r="L667" t="s">
        <v>134</v>
      </c>
    </row>
    <row r="668" spans="1:12" x14ac:dyDescent="0.25">
      <c r="A668">
        <v>5</v>
      </c>
      <c r="B668">
        <v>51</v>
      </c>
      <c r="C668">
        <v>1</v>
      </c>
      <c r="D668">
        <v>0</v>
      </c>
      <c r="E668">
        <v>2024</v>
      </c>
      <c r="F668" t="s">
        <v>31</v>
      </c>
      <c r="G668" t="s">
        <v>32</v>
      </c>
      <c r="H668" t="s">
        <v>46</v>
      </c>
      <c r="I668" t="s">
        <v>233</v>
      </c>
      <c r="J668" t="s">
        <v>94</v>
      </c>
      <c r="K668">
        <v>4.0820374910806825</v>
      </c>
      <c r="L668" t="s">
        <v>146</v>
      </c>
    </row>
    <row r="669" spans="1:12" x14ac:dyDescent="0.25">
      <c r="A669">
        <v>5</v>
      </c>
      <c r="B669">
        <v>51</v>
      </c>
      <c r="C669">
        <v>1</v>
      </c>
      <c r="D669">
        <v>1</v>
      </c>
      <c r="E669">
        <v>2024</v>
      </c>
      <c r="F669" t="s">
        <v>31</v>
      </c>
      <c r="G669" t="s">
        <v>32</v>
      </c>
      <c r="H669" t="s">
        <v>46</v>
      </c>
      <c r="I669" t="s">
        <v>233</v>
      </c>
      <c r="J669" t="s">
        <v>94</v>
      </c>
      <c r="K669">
        <v>2.0410187455403412</v>
      </c>
      <c r="L669" t="s">
        <v>145</v>
      </c>
    </row>
    <row r="670" spans="1:12" x14ac:dyDescent="0.25">
      <c r="A670">
        <v>5</v>
      </c>
      <c r="B670">
        <v>51</v>
      </c>
      <c r="C670">
        <v>1</v>
      </c>
      <c r="D670">
        <v>2</v>
      </c>
      <c r="E670">
        <v>2024</v>
      </c>
      <c r="F670" t="s">
        <v>31</v>
      </c>
      <c r="G670" t="s">
        <v>32</v>
      </c>
      <c r="H670" t="s">
        <v>46</v>
      </c>
      <c r="I670" t="s">
        <v>233</v>
      </c>
      <c r="J670" t="s">
        <v>94</v>
      </c>
      <c r="K670">
        <v>2.0410187455403412</v>
      </c>
      <c r="L670" t="s">
        <v>134</v>
      </c>
    </row>
    <row r="671" spans="1:12" x14ac:dyDescent="0.25">
      <c r="A671">
        <v>5</v>
      </c>
      <c r="B671">
        <v>51</v>
      </c>
      <c r="C671">
        <v>1</v>
      </c>
      <c r="D671">
        <v>0</v>
      </c>
      <c r="E671">
        <v>2024</v>
      </c>
      <c r="F671" t="s">
        <v>31</v>
      </c>
      <c r="G671" t="s">
        <v>32</v>
      </c>
      <c r="H671" t="s">
        <v>46</v>
      </c>
      <c r="I671" t="s">
        <v>17</v>
      </c>
      <c r="J671" t="s">
        <v>95</v>
      </c>
      <c r="K671">
        <v>2.0724325388339331</v>
      </c>
      <c r="L671" t="s">
        <v>146</v>
      </c>
    </row>
    <row r="672" spans="1:12" x14ac:dyDescent="0.25">
      <c r="A672">
        <v>5</v>
      </c>
      <c r="B672">
        <v>51</v>
      </c>
      <c r="C672">
        <v>1</v>
      </c>
      <c r="D672">
        <v>1</v>
      </c>
      <c r="E672">
        <v>2024</v>
      </c>
      <c r="F672" t="s">
        <v>31</v>
      </c>
      <c r="G672" t="s">
        <v>32</v>
      </c>
      <c r="H672" t="s">
        <v>46</v>
      </c>
      <c r="I672" t="s">
        <v>17</v>
      </c>
      <c r="J672" t="s">
        <v>95</v>
      </c>
      <c r="K672">
        <v>2.0724325388339331</v>
      </c>
      <c r="L672" t="s">
        <v>145</v>
      </c>
    </row>
    <row r="673" spans="1:12" x14ac:dyDescent="0.25">
      <c r="A673">
        <v>5</v>
      </c>
      <c r="B673">
        <v>51</v>
      </c>
      <c r="C673">
        <v>1</v>
      </c>
      <c r="D673">
        <v>2</v>
      </c>
      <c r="E673">
        <v>2024</v>
      </c>
      <c r="F673" t="s">
        <v>31</v>
      </c>
      <c r="G673" t="s">
        <v>32</v>
      </c>
      <c r="H673" t="s">
        <v>46</v>
      </c>
      <c r="I673" t="s">
        <v>17</v>
      </c>
      <c r="J673" t="s">
        <v>95</v>
      </c>
      <c r="K673">
        <v>2.0724325388339331</v>
      </c>
      <c r="L673" t="s">
        <v>134</v>
      </c>
    </row>
    <row r="674" spans="1:12" x14ac:dyDescent="0.25">
      <c r="A674">
        <v>5</v>
      </c>
      <c r="B674">
        <v>51</v>
      </c>
      <c r="C674">
        <v>1</v>
      </c>
      <c r="D674">
        <v>0</v>
      </c>
      <c r="E674">
        <v>2024</v>
      </c>
      <c r="F674" t="s">
        <v>31</v>
      </c>
      <c r="G674" t="s">
        <v>32</v>
      </c>
      <c r="H674" t="s">
        <v>46</v>
      </c>
      <c r="I674" t="s">
        <v>17</v>
      </c>
      <c r="J674" t="s">
        <v>96</v>
      </c>
      <c r="K674">
        <v>2.3564649134331705E-2</v>
      </c>
      <c r="L674" t="s">
        <v>146</v>
      </c>
    </row>
    <row r="675" spans="1:12" x14ac:dyDescent="0.25">
      <c r="A675">
        <v>5</v>
      </c>
      <c r="B675">
        <v>51</v>
      </c>
      <c r="C675">
        <v>1</v>
      </c>
      <c r="D675">
        <v>1</v>
      </c>
      <c r="E675">
        <v>2024</v>
      </c>
      <c r="F675" t="s">
        <v>31</v>
      </c>
      <c r="G675" t="s">
        <v>32</v>
      </c>
      <c r="H675" t="s">
        <v>46</v>
      </c>
      <c r="I675" t="s">
        <v>17</v>
      </c>
      <c r="J675" t="s">
        <v>96</v>
      </c>
      <c r="K675">
        <v>2.3564649134331705E-2</v>
      </c>
      <c r="L675" t="s">
        <v>145</v>
      </c>
    </row>
    <row r="676" spans="1:12" x14ac:dyDescent="0.25">
      <c r="A676">
        <v>5</v>
      </c>
      <c r="B676">
        <v>51</v>
      </c>
      <c r="C676">
        <v>1</v>
      </c>
      <c r="D676">
        <v>2</v>
      </c>
      <c r="E676">
        <v>2024</v>
      </c>
      <c r="F676" t="s">
        <v>31</v>
      </c>
      <c r="G676" t="s">
        <v>32</v>
      </c>
      <c r="H676" t="s">
        <v>46</v>
      </c>
      <c r="I676" t="s">
        <v>17</v>
      </c>
      <c r="J676" t="s">
        <v>96</v>
      </c>
      <c r="K676">
        <v>2.3564649134331705E-2</v>
      </c>
      <c r="L676" t="s">
        <v>134</v>
      </c>
    </row>
    <row r="677" spans="1:12" x14ac:dyDescent="0.25">
      <c r="A677">
        <v>5</v>
      </c>
      <c r="B677">
        <v>51</v>
      </c>
      <c r="C677">
        <v>1</v>
      </c>
      <c r="D677">
        <v>0</v>
      </c>
      <c r="E677">
        <v>2024</v>
      </c>
      <c r="F677" t="s">
        <v>31</v>
      </c>
      <c r="G677" t="s">
        <v>32</v>
      </c>
      <c r="H677" t="s">
        <v>46</v>
      </c>
      <c r="I677" t="s">
        <v>17</v>
      </c>
      <c r="J677" t="s">
        <v>97</v>
      </c>
      <c r="K677">
        <v>0.38267970589343442</v>
      </c>
      <c r="L677" t="s">
        <v>146</v>
      </c>
    </row>
    <row r="678" spans="1:12" x14ac:dyDescent="0.25">
      <c r="A678">
        <v>5</v>
      </c>
      <c r="B678">
        <v>51</v>
      </c>
      <c r="C678">
        <v>1</v>
      </c>
      <c r="D678">
        <v>1</v>
      </c>
      <c r="E678">
        <v>2024</v>
      </c>
      <c r="F678" t="s">
        <v>31</v>
      </c>
      <c r="G678" t="s">
        <v>32</v>
      </c>
      <c r="H678" t="s">
        <v>46</v>
      </c>
      <c r="I678" t="s">
        <v>17</v>
      </c>
      <c r="J678" t="s">
        <v>97</v>
      </c>
      <c r="K678">
        <v>0.38267970589343442</v>
      </c>
      <c r="L678" t="s">
        <v>145</v>
      </c>
    </row>
    <row r="679" spans="1:12" x14ac:dyDescent="0.25">
      <c r="A679">
        <v>5</v>
      </c>
      <c r="B679">
        <v>51</v>
      </c>
      <c r="C679">
        <v>1</v>
      </c>
      <c r="D679">
        <v>2</v>
      </c>
      <c r="E679">
        <v>2024</v>
      </c>
      <c r="F679" t="s">
        <v>31</v>
      </c>
      <c r="G679" t="s">
        <v>32</v>
      </c>
      <c r="H679" t="s">
        <v>46</v>
      </c>
      <c r="I679" t="s">
        <v>17</v>
      </c>
      <c r="J679" t="s">
        <v>97</v>
      </c>
      <c r="K679">
        <v>0.38267970589343442</v>
      </c>
      <c r="L679" t="s">
        <v>134</v>
      </c>
    </row>
    <row r="680" spans="1:12" x14ac:dyDescent="0.25">
      <c r="A680">
        <v>5</v>
      </c>
      <c r="B680">
        <v>51</v>
      </c>
      <c r="C680">
        <v>1</v>
      </c>
      <c r="D680">
        <v>0</v>
      </c>
      <c r="E680">
        <v>2024</v>
      </c>
      <c r="F680" t="s">
        <v>31</v>
      </c>
      <c r="G680" t="s">
        <v>32</v>
      </c>
      <c r="H680" t="s">
        <v>46</v>
      </c>
      <c r="I680" t="s">
        <v>17</v>
      </c>
      <c r="J680" t="s">
        <v>113</v>
      </c>
      <c r="K680">
        <v>8.7151269726755951E-2</v>
      </c>
      <c r="L680" t="s">
        <v>146</v>
      </c>
    </row>
    <row r="681" spans="1:12" x14ac:dyDescent="0.25">
      <c r="A681">
        <v>5</v>
      </c>
      <c r="B681">
        <v>51</v>
      </c>
      <c r="C681">
        <v>1</v>
      </c>
      <c r="D681">
        <v>1</v>
      </c>
      <c r="E681">
        <v>2024</v>
      </c>
      <c r="F681" t="s">
        <v>31</v>
      </c>
      <c r="G681" t="s">
        <v>32</v>
      </c>
      <c r="H681" t="s">
        <v>46</v>
      </c>
      <c r="I681" t="s">
        <v>17</v>
      </c>
      <c r="J681" t="s">
        <v>113</v>
      </c>
      <c r="K681">
        <v>8.7151269726755951E-2</v>
      </c>
      <c r="L681" t="s">
        <v>145</v>
      </c>
    </row>
    <row r="682" spans="1:12" x14ac:dyDescent="0.25">
      <c r="A682">
        <v>5</v>
      </c>
      <c r="B682">
        <v>51</v>
      </c>
      <c r="C682">
        <v>1</v>
      </c>
      <c r="D682">
        <v>2</v>
      </c>
      <c r="E682">
        <v>2024</v>
      </c>
      <c r="F682" t="s">
        <v>31</v>
      </c>
      <c r="G682" t="s">
        <v>32</v>
      </c>
      <c r="H682" t="s">
        <v>46</v>
      </c>
      <c r="I682" t="s">
        <v>17</v>
      </c>
      <c r="J682" t="s">
        <v>113</v>
      </c>
      <c r="K682">
        <v>8.7151269726755951E-2</v>
      </c>
      <c r="L682" t="s">
        <v>134</v>
      </c>
    </row>
    <row r="683" spans="1:12" x14ac:dyDescent="0.25">
      <c r="A683">
        <v>5</v>
      </c>
      <c r="B683">
        <v>51</v>
      </c>
      <c r="C683">
        <v>1</v>
      </c>
      <c r="D683">
        <v>0</v>
      </c>
      <c r="E683">
        <v>2024</v>
      </c>
      <c r="F683" t="s">
        <v>31</v>
      </c>
      <c r="G683" t="s">
        <v>32</v>
      </c>
      <c r="H683" t="s">
        <v>46</v>
      </c>
      <c r="I683" t="s">
        <v>18</v>
      </c>
      <c r="J683" t="s">
        <v>114</v>
      </c>
      <c r="K683">
        <v>5.9016989697694162E-3</v>
      </c>
      <c r="L683" t="s">
        <v>146</v>
      </c>
    </row>
    <row r="684" spans="1:12" x14ac:dyDescent="0.25">
      <c r="A684">
        <v>5</v>
      </c>
      <c r="B684">
        <v>51</v>
      </c>
      <c r="C684">
        <v>1</v>
      </c>
      <c r="D684">
        <v>1</v>
      </c>
      <c r="E684">
        <v>2024</v>
      </c>
      <c r="F684" t="s">
        <v>31</v>
      </c>
      <c r="G684" t="s">
        <v>32</v>
      </c>
      <c r="H684" t="s">
        <v>46</v>
      </c>
      <c r="I684" t="s">
        <v>18</v>
      </c>
      <c r="J684" t="s">
        <v>114</v>
      </c>
      <c r="K684">
        <v>5.9016989697694162E-3</v>
      </c>
      <c r="L684" t="s">
        <v>145</v>
      </c>
    </row>
    <row r="685" spans="1:12" x14ac:dyDescent="0.25">
      <c r="A685">
        <v>5</v>
      </c>
      <c r="B685">
        <v>51</v>
      </c>
      <c r="C685">
        <v>1</v>
      </c>
      <c r="D685">
        <v>2</v>
      </c>
      <c r="E685">
        <v>2024</v>
      </c>
      <c r="F685" t="s">
        <v>31</v>
      </c>
      <c r="G685" t="s">
        <v>32</v>
      </c>
      <c r="H685" t="s">
        <v>46</v>
      </c>
      <c r="I685" t="s">
        <v>18</v>
      </c>
      <c r="J685" t="s">
        <v>114</v>
      </c>
      <c r="K685">
        <v>5.9016989697694162E-3</v>
      </c>
      <c r="L685" t="s">
        <v>134</v>
      </c>
    </row>
    <row r="686" spans="1:12" x14ac:dyDescent="0.25">
      <c r="A686">
        <v>5</v>
      </c>
      <c r="B686">
        <v>51</v>
      </c>
      <c r="C686">
        <v>1</v>
      </c>
      <c r="D686">
        <v>0</v>
      </c>
      <c r="E686">
        <v>2024</v>
      </c>
      <c r="F686" t="s">
        <v>31</v>
      </c>
      <c r="G686" t="s">
        <v>32</v>
      </c>
      <c r="H686" t="s">
        <v>46</v>
      </c>
      <c r="I686" t="s">
        <v>18</v>
      </c>
      <c r="J686" t="s">
        <v>111</v>
      </c>
      <c r="K686">
        <v>4.0820374910806825</v>
      </c>
      <c r="L686" t="s">
        <v>146</v>
      </c>
    </row>
    <row r="687" spans="1:12" x14ac:dyDescent="0.25">
      <c r="A687">
        <v>5</v>
      </c>
      <c r="B687">
        <v>51</v>
      </c>
      <c r="C687">
        <v>1</v>
      </c>
      <c r="D687">
        <v>1</v>
      </c>
      <c r="E687">
        <v>2024</v>
      </c>
      <c r="F687" t="s">
        <v>31</v>
      </c>
      <c r="G687" t="s">
        <v>32</v>
      </c>
      <c r="H687" t="s">
        <v>46</v>
      </c>
      <c r="I687" t="s">
        <v>18</v>
      </c>
      <c r="J687" t="s">
        <v>111</v>
      </c>
      <c r="K687">
        <v>2.0410187455403412</v>
      </c>
      <c r="L687" t="s">
        <v>145</v>
      </c>
    </row>
    <row r="688" spans="1:12" x14ac:dyDescent="0.25">
      <c r="A688">
        <v>5</v>
      </c>
      <c r="B688">
        <v>51</v>
      </c>
      <c r="C688">
        <v>1</v>
      </c>
      <c r="D688">
        <v>2</v>
      </c>
      <c r="E688">
        <v>2024</v>
      </c>
      <c r="F688" t="s">
        <v>31</v>
      </c>
      <c r="G688" t="s">
        <v>32</v>
      </c>
      <c r="H688" t="s">
        <v>46</v>
      </c>
      <c r="I688" t="s">
        <v>18</v>
      </c>
      <c r="J688" t="s">
        <v>111</v>
      </c>
      <c r="K688">
        <v>2.0410187455403412</v>
      </c>
      <c r="L688" t="s">
        <v>134</v>
      </c>
    </row>
    <row r="689" spans="1:12" x14ac:dyDescent="0.25">
      <c r="A689">
        <v>5</v>
      </c>
      <c r="B689">
        <v>51</v>
      </c>
      <c r="C689">
        <v>1</v>
      </c>
      <c r="D689">
        <v>0</v>
      </c>
      <c r="E689">
        <v>2024</v>
      </c>
      <c r="F689" t="s">
        <v>31</v>
      </c>
      <c r="G689" t="s">
        <v>32</v>
      </c>
      <c r="H689" t="s">
        <v>46</v>
      </c>
      <c r="I689" t="s">
        <v>19</v>
      </c>
      <c r="J689" t="s">
        <v>107</v>
      </c>
      <c r="K689">
        <v>0.22188135296223432</v>
      </c>
      <c r="L689" t="s">
        <v>146</v>
      </c>
    </row>
    <row r="690" spans="1:12" x14ac:dyDescent="0.25">
      <c r="A690">
        <v>5</v>
      </c>
      <c r="B690">
        <v>51</v>
      </c>
      <c r="C690">
        <v>1</v>
      </c>
      <c r="D690">
        <v>1</v>
      </c>
      <c r="E690">
        <v>2024</v>
      </c>
      <c r="F690" t="s">
        <v>31</v>
      </c>
      <c r="G690" t="s">
        <v>32</v>
      </c>
      <c r="H690" t="s">
        <v>46</v>
      </c>
      <c r="I690" t="s">
        <v>19</v>
      </c>
      <c r="J690" t="s">
        <v>107</v>
      </c>
      <c r="K690">
        <v>0.22188135296223432</v>
      </c>
      <c r="L690" t="s">
        <v>145</v>
      </c>
    </row>
    <row r="691" spans="1:12" x14ac:dyDescent="0.25">
      <c r="A691">
        <v>5</v>
      </c>
      <c r="B691">
        <v>51</v>
      </c>
      <c r="C691">
        <v>1</v>
      </c>
      <c r="D691">
        <v>2</v>
      </c>
      <c r="E691">
        <v>2024</v>
      </c>
      <c r="F691" t="s">
        <v>31</v>
      </c>
      <c r="G691" t="s">
        <v>32</v>
      </c>
      <c r="H691" t="s">
        <v>46</v>
      </c>
      <c r="I691" t="s">
        <v>19</v>
      </c>
      <c r="J691" t="s">
        <v>107</v>
      </c>
      <c r="K691">
        <v>0.22188135296223432</v>
      </c>
      <c r="L691" t="s">
        <v>134</v>
      </c>
    </row>
    <row r="692" spans="1:12" x14ac:dyDescent="0.25">
      <c r="A692">
        <v>5</v>
      </c>
      <c r="B692">
        <v>54</v>
      </c>
      <c r="C692">
        <v>2</v>
      </c>
      <c r="D692">
        <v>0</v>
      </c>
      <c r="E692">
        <v>2024</v>
      </c>
      <c r="F692" t="s">
        <v>31</v>
      </c>
      <c r="G692" t="s">
        <v>34</v>
      </c>
      <c r="H692" t="s">
        <v>44</v>
      </c>
      <c r="I692" t="s">
        <v>14</v>
      </c>
      <c r="J692" t="s">
        <v>73</v>
      </c>
      <c r="K692">
        <v>0.50769376725341064</v>
      </c>
      <c r="L692" t="s">
        <v>146</v>
      </c>
    </row>
    <row r="693" spans="1:12" x14ac:dyDescent="0.25">
      <c r="A693">
        <v>5</v>
      </c>
      <c r="B693">
        <v>54</v>
      </c>
      <c r="C693">
        <v>2</v>
      </c>
      <c r="D693">
        <v>1</v>
      </c>
      <c r="E693">
        <v>2024</v>
      </c>
      <c r="F693" t="s">
        <v>31</v>
      </c>
      <c r="G693" t="s">
        <v>34</v>
      </c>
      <c r="H693" t="s">
        <v>44</v>
      </c>
      <c r="I693" t="s">
        <v>14</v>
      </c>
      <c r="J693" t="s">
        <v>73</v>
      </c>
      <c r="K693">
        <v>0.50769376725341064</v>
      </c>
      <c r="L693" t="s">
        <v>145</v>
      </c>
    </row>
    <row r="694" spans="1:12" x14ac:dyDescent="0.25">
      <c r="A694">
        <v>5</v>
      </c>
      <c r="B694">
        <v>54</v>
      </c>
      <c r="C694">
        <v>2</v>
      </c>
      <c r="D694">
        <v>2</v>
      </c>
      <c r="E694">
        <v>2024</v>
      </c>
      <c r="F694" t="s">
        <v>31</v>
      </c>
      <c r="G694" t="s">
        <v>34</v>
      </c>
      <c r="H694" t="s">
        <v>44</v>
      </c>
      <c r="I694" t="s">
        <v>14</v>
      </c>
      <c r="J694" t="s">
        <v>73</v>
      </c>
      <c r="K694">
        <v>1.523081301760232</v>
      </c>
      <c r="L694" t="s">
        <v>134</v>
      </c>
    </row>
    <row r="695" spans="1:12" x14ac:dyDescent="0.25">
      <c r="A695">
        <v>5</v>
      </c>
      <c r="B695">
        <v>54</v>
      </c>
      <c r="C695">
        <v>2</v>
      </c>
      <c r="D695">
        <v>0</v>
      </c>
      <c r="E695">
        <v>2024</v>
      </c>
      <c r="F695" t="s">
        <v>31</v>
      </c>
      <c r="G695" t="s">
        <v>34</v>
      </c>
      <c r="H695" t="s">
        <v>44</v>
      </c>
      <c r="I695" t="s">
        <v>231</v>
      </c>
      <c r="J695" t="s">
        <v>75</v>
      </c>
      <c r="K695">
        <v>4.6021440264668513E-2</v>
      </c>
      <c r="L695" t="s">
        <v>146</v>
      </c>
    </row>
    <row r="696" spans="1:12" x14ac:dyDescent="0.25">
      <c r="A696">
        <v>5</v>
      </c>
      <c r="B696">
        <v>54</v>
      </c>
      <c r="C696">
        <v>2</v>
      </c>
      <c r="D696">
        <v>1</v>
      </c>
      <c r="E696">
        <v>2024</v>
      </c>
      <c r="F696" t="s">
        <v>31</v>
      </c>
      <c r="G696" t="s">
        <v>34</v>
      </c>
      <c r="H696" t="s">
        <v>44</v>
      </c>
      <c r="I696" t="s">
        <v>231</v>
      </c>
      <c r="J696" t="s">
        <v>75</v>
      </c>
      <c r="K696">
        <v>4.6021440264668513E-2</v>
      </c>
      <c r="L696" t="s">
        <v>145</v>
      </c>
    </row>
    <row r="697" spans="1:12" x14ac:dyDescent="0.25">
      <c r="A697">
        <v>5</v>
      </c>
      <c r="B697">
        <v>54</v>
      </c>
      <c r="C697">
        <v>2</v>
      </c>
      <c r="D697">
        <v>2</v>
      </c>
      <c r="E697">
        <v>2024</v>
      </c>
      <c r="F697" t="s">
        <v>31</v>
      </c>
      <c r="G697" t="s">
        <v>34</v>
      </c>
      <c r="H697" t="s">
        <v>44</v>
      </c>
      <c r="I697" t="s">
        <v>231</v>
      </c>
      <c r="J697" t="s">
        <v>75</v>
      </c>
      <c r="K697">
        <v>0.13806432079400552</v>
      </c>
      <c r="L697" t="s">
        <v>134</v>
      </c>
    </row>
    <row r="698" spans="1:12" x14ac:dyDescent="0.25">
      <c r="A698">
        <v>5</v>
      </c>
      <c r="B698">
        <v>54</v>
      </c>
      <c r="C698">
        <v>2</v>
      </c>
      <c r="D698">
        <v>0</v>
      </c>
      <c r="E698">
        <v>2024</v>
      </c>
      <c r="F698" t="s">
        <v>31</v>
      </c>
      <c r="G698" t="s">
        <v>34</v>
      </c>
      <c r="H698" t="s">
        <v>45</v>
      </c>
      <c r="I698" t="s">
        <v>11</v>
      </c>
      <c r="J698" t="s">
        <v>80</v>
      </c>
      <c r="K698">
        <v>5.349235366366098E-2</v>
      </c>
      <c r="L698" t="s">
        <v>146</v>
      </c>
    </row>
    <row r="699" spans="1:12" x14ac:dyDescent="0.25">
      <c r="A699">
        <v>5</v>
      </c>
      <c r="B699">
        <v>54</v>
      </c>
      <c r="C699">
        <v>2</v>
      </c>
      <c r="D699">
        <v>1</v>
      </c>
      <c r="E699">
        <v>2024</v>
      </c>
      <c r="F699" t="s">
        <v>31</v>
      </c>
      <c r="G699" t="s">
        <v>34</v>
      </c>
      <c r="H699" t="s">
        <v>45</v>
      </c>
      <c r="I699" t="s">
        <v>11</v>
      </c>
      <c r="J699" t="s">
        <v>80</v>
      </c>
      <c r="K699">
        <v>5.349235366366098E-2</v>
      </c>
      <c r="L699" t="s">
        <v>145</v>
      </c>
    </row>
    <row r="700" spans="1:12" x14ac:dyDescent="0.25">
      <c r="A700">
        <v>5</v>
      </c>
      <c r="B700">
        <v>54</v>
      </c>
      <c r="C700">
        <v>2</v>
      </c>
      <c r="D700">
        <v>2</v>
      </c>
      <c r="E700">
        <v>2024</v>
      </c>
      <c r="F700" t="s">
        <v>31</v>
      </c>
      <c r="G700" t="s">
        <v>34</v>
      </c>
      <c r="H700" t="s">
        <v>45</v>
      </c>
      <c r="I700" t="s">
        <v>11</v>
      </c>
      <c r="J700" t="s">
        <v>80</v>
      </c>
      <c r="K700">
        <v>5.349235366366098E-2</v>
      </c>
      <c r="L700" t="s">
        <v>134</v>
      </c>
    </row>
    <row r="701" spans="1:12" x14ac:dyDescent="0.25">
      <c r="A701">
        <v>5</v>
      </c>
      <c r="B701">
        <v>54</v>
      </c>
      <c r="C701">
        <v>2</v>
      </c>
      <c r="D701">
        <v>0</v>
      </c>
      <c r="E701">
        <v>2024</v>
      </c>
      <c r="F701" t="s">
        <v>31</v>
      </c>
      <c r="G701" t="s">
        <v>34</v>
      </c>
      <c r="H701" t="s">
        <v>45</v>
      </c>
      <c r="I701" t="s">
        <v>16</v>
      </c>
      <c r="J701" t="s">
        <v>92</v>
      </c>
      <c r="K701">
        <v>1.5122912565174804</v>
      </c>
      <c r="L701" t="s">
        <v>146</v>
      </c>
    </row>
    <row r="702" spans="1:12" x14ac:dyDescent="0.25">
      <c r="A702">
        <v>5</v>
      </c>
      <c r="B702">
        <v>54</v>
      </c>
      <c r="C702">
        <v>2</v>
      </c>
      <c r="D702">
        <v>1</v>
      </c>
      <c r="E702">
        <v>2024</v>
      </c>
      <c r="F702" t="s">
        <v>31</v>
      </c>
      <c r="G702" t="s">
        <v>34</v>
      </c>
      <c r="H702" t="s">
        <v>45</v>
      </c>
      <c r="I702" t="s">
        <v>16</v>
      </c>
      <c r="J702" t="s">
        <v>92</v>
      </c>
      <c r="K702">
        <v>1.5122912565174804</v>
      </c>
      <c r="L702" t="s">
        <v>145</v>
      </c>
    </row>
    <row r="703" spans="1:12" x14ac:dyDescent="0.25">
      <c r="A703">
        <v>5</v>
      </c>
      <c r="B703">
        <v>54</v>
      </c>
      <c r="C703">
        <v>2</v>
      </c>
      <c r="D703">
        <v>2</v>
      </c>
      <c r="E703">
        <v>2024</v>
      </c>
      <c r="F703" t="s">
        <v>31</v>
      </c>
      <c r="G703" t="s">
        <v>34</v>
      </c>
      <c r="H703" t="s">
        <v>45</v>
      </c>
      <c r="I703" t="s">
        <v>16</v>
      </c>
      <c r="J703" t="s">
        <v>92</v>
      </c>
      <c r="K703">
        <v>1.5122912565174804</v>
      </c>
      <c r="L703" t="s">
        <v>134</v>
      </c>
    </row>
    <row r="704" spans="1:12" x14ac:dyDescent="0.25">
      <c r="A704">
        <v>5</v>
      </c>
      <c r="B704">
        <v>54</v>
      </c>
      <c r="C704">
        <v>2</v>
      </c>
      <c r="D704">
        <v>0</v>
      </c>
      <c r="E704">
        <v>2024</v>
      </c>
      <c r="F704" t="s">
        <v>31</v>
      </c>
      <c r="G704" t="s">
        <v>34</v>
      </c>
      <c r="H704" t="s">
        <v>46</v>
      </c>
      <c r="I704" t="s">
        <v>233</v>
      </c>
      <c r="J704" t="s">
        <v>94</v>
      </c>
      <c r="K704">
        <v>0.38003348979925267</v>
      </c>
      <c r="L704" t="s">
        <v>146</v>
      </c>
    </row>
    <row r="705" spans="1:12" x14ac:dyDescent="0.25">
      <c r="A705">
        <v>5</v>
      </c>
      <c r="B705">
        <v>54</v>
      </c>
      <c r="C705">
        <v>2</v>
      </c>
      <c r="D705">
        <v>1</v>
      </c>
      <c r="E705">
        <v>2024</v>
      </c>
      <c r="F705" t="s">
        <v>31</v>
      </c>
      <c r="G705" t="s">
        <v>34</v>
      </c>
      <c r="H705" t="s">
        <v>46</v>
      </c>
      <c r="I705" t="s">
        <v>233</v>
      </c>
      <c r="J705" t="s">
        <v>94</v>
      </c>
      <c r="K705">
        <v>0.19001674489962633</v>
      </c>
      <c r="L705" t="s">
        <v>145</v>
      </c>
    </row>
    <row r="706" spans="1:12" x14ac:dyDescent="0.25">
      <c r="A706">
        <v>5</v>
      </c>
      <c r="B706">
        <v>54</v>
      </c>
      <c r="C706">
        <v>2</v>
      </c>
      <c r="D706">
        <v>2</v>
      </c>
      <c r="E706">
        <v>2024</v>
      </c>
      <c r="F706" t="s">
        <v>31</v>
      </c>
      <c r="G706" t="s">
        <v>34</v>
      </c>
      <c r="H706" t="s">
        <v>46</v>
      </c>
      <c r="I706" t="s">
        <v>233</v>
      </c>
      <c r="J706" t="s">
        <v>94</v>
      </c>
      <c r="K706">
        <v>0.19001674489962633</v>
      </c>
      <c r="L706" t="s">
        <v>134</v>
      </c>
    </row>
    <row r="707" spans="1:12" x14ac:dyDescent="0.25">
      <c r="A707">
        <v>5</v>
      </c>
      <c r="B707">
        <v>54</v>
      </c>
      <c r="C707">
        <v>2</v>
      </c>
      <c r="D707">
        <v>0</v>
      </c>
      <c r="E707">
        <v>2024</v>
      </c>
      <c r="F707" t="s">
        <v>31</v>
      </c>
      <c r="G707" t="s">
        <v>34</v>
      </c>
      <c r="H707" t="s">
        <v>46</v>
      </c>
      <c r="I707" t="s">
        <v>17</v>
      </c>
      <c r="J707" t="s">
        <v>95</v>
      </c>
      <c r="K707">
        <v>0.6391073883153271</v>
      </c>
      <c r="L707" t="s">
        <v>146</v>
      </c>
    </row>
    <row r="708" spans="1:12" x14ac:dyDescent="0.25">
      <c r="A708">
        <v>5</v>
      </c>
      <c r="B708">
        <v>54</v>
      </c>
      <c r="C708">
        <v>2</v>
      </c>
      <c r="D708">
        <v>1</v>
      </c>
      <c r="E708">
        <v>2024</v>
      </c>
      <c r="F708" t="s">
        <v>31</v>
      </c>
      <c r="G708" t="s">
        <v>34</v>
      </c>
      <c r="H708" t="s">
        <v>46</v>
      </c>
      <c r="I708" t="s">
        <v>17</v>
      </c>
      <c r="J708" t="s">
        <v>95</v>
      </c>
      <c r="K708">
        <v>0.6391073883153271</v>
      </c>
      <c r="L708" t="s">
        <v>145</v>
      </c>
    </row>
    <row r="709" spans="1:12" x14ac:dyDescent="0.25">
      <c r="A709">
        <v>5</v>
      </c>
      <c r="B709">
        <v>54</v>
      </c>
      <c r="C709">
        <v>2</v>
      </c>
      <c r="D709">
        <v>2</v>
      </c>
      <c r="E709">
        <v>2024</v>
      </c>
      <c r="F709" t="s">
        <v>31</v>
      </c>
      <c r="G709" t="s">
        <v>34</v>
      </c>
      <c r="H709" t="s">
        <v>46</v>
      </c>
      <c r="I709" t="s">
        <v>17</v>
      </c>
      <c r="J709" t="s">
        <v>95</v>
      </c>
      <c r="K709">
        <v>0.6391073883153271</v>
      </c>
      <c r="L709" t="s">
        <v>134</v>
      </c>
    </row>
    <row r="710" spans="1:12" x14ac:dyDescent="0.25">
      <c r="A710">
        <v>5</v>
      </c>
      <c r="B710">
        <v>54</v>
      </c>
      <c r="C710">
        <v>2</v>
      </c>
      <c r="D710">
        <v>0</v>
      </c>
      <c r="E710">
        <v>2024</v>
      </c>
      <c r="F710" t="s">
        <v>31</v>
      </c>
      <c r="G710" t="s">
        <v>34</v>
      </c>
      <c r="H710" t="s">
        <v>46</v>
      </c>
      <c r="I710" t="s">
        <v>17</v>
      </c>
      <c r="J710" t="s">
        <v>97</v>
      </c>
      <c r="K710">
        <v>0.46586836148179789</v>
      </c>
      <c r="L710" t="s">
        <v>146</v>
      </c>
    </row>
    <row r="711" spans="1:12" x14ac:dyDescent="0.25">
      <c r="A711">
        <v>5</v>
      </c>
      <c r="B711">
        <v>54</v>
      </c>
      <c r="C711">
        <v>2</v>
      </c>
      <c r="D711">
        <v>1</v>
      </c>
      <c r="E711">
        <v>2024</v>
      </c>
      <c r="F711" t="s">
        <v>31</v>
      </c>
      <c r="G711" t="s">
        <v>34</v>
      </c>
      <c r="H711" t="s">
        <v>46</v>
      </c>
      <c r="I711" t="s">
        <v>17</v>
      </c>
      <c r="J711" t="s">
        <v>97</v>
      </c>
      <c r="K711">
        <v>0.46586836148179789</v>
      </c>
      <c r="L711" t="s">
        <v>145</v>
      </c>
    </row>
    <row r="712" spans="1:12" x14ac:dyDescent="0.25">
      <c r="A712">
        <v>5</v>
      </c>
      <c r="B712">
        <v>54</v>
      </c>
      <c r="C712">
        <v>2</v>
      </c>
      <c r="D712">
        <v>2</v>
      </c>
      <c r="E712">
        <v>2024</v>
      </c>
      <c r="F712" t="s">
        <v>31</v>
      </c>
      <c r="G712" t="s">
        <v>34</v>
      </c>
      <c r="H712" t="s">
        <v>46</v>
      </c>
      <c r="I712" t="s">
        <v>17</v>
      </c>
      <c r="J712" t="s">
        <v>97</v>
      </c>
      <c r="K712">
        <v>0.46586836148179789</v>
      </c>
      <c r="L712" t="s">
        <v>134</v>
      </c>
    </row>
    <row r="713" spans="1:12" x14ac:dyDescent="0.25">
      <c r="A713">
        <v>5</v>
      </c>
      <c r="B713">
        <v>54</v>
      </c>
      <c r="C713">
        <v>2</v>
      </c>
      <c r="D713">
        <v>0</v>
      </c>
      <c r="E713">
        <v>2024</v>
      </c>
      <c r="F713" t="s">
        <v>31</v>
      </c>
      <c r="G713" t="s">
        <v>34</v>
      </c>
      <c r="H713" t="s">
        <v>46</v>
      </c>
      <c r="I713" t="s">
        <v>17</v>
      </c>
      <c r="J713" t="s">
        <v>113</v>
      </c>
      <c r="K713">
        <v>0.16727271332050153</v>
      </c>
      <c r="L713" t="s">
        <v>146</v>
      </c>
    </row>
    <row r="714" spans="1:12" x14ac:dyDescent="0.25">
      <c r="A714">
        <v>5</v>
      </c>
      <c r="B714">
        <v>54</v>
      </c>
      <c r="C714">
        <v>2</v>
      </c>
      <c r="D714">
        <v>1</v>
      </c>
      <c r="E714">
        <v>2024</v>
      </c>
      <c r="F714" t="s">
        <v>31</v>
      </c>
      <c r="G714" t="s">
        <v>34</v>
      </c>
      <c r="H714" t="s">
        <v>46</v>
      </c>
      <c r="I714" t="s">
        <v>17</v>
      </c>
      <c r="J714" t="s">
        <v>113</v>
      </c>
      <c r="K714">
        <v>0.16727271332050153</v>
      </c>
      <c r="L714" t="s">
        <v>145</v>
      </c>
    </row>
    <row r="715" spans="1:12" x14ac:dyDescent="0.25">
      <c r="A715">
        <v>5</v>
      </c>
      <c r="B715">
        <v>54</v>
      </c>
      <c r="C715">
        <v>2</v>
      </c>
      <c r="D715">
        <v>2</v>
      </c>
      <c r="E715">
        <v>2024</v>
      </c>
      <c r="F715" t="s">
        <v>31</v>
      </c>
      <c r="G715" t="s">
        <v>34</v>
      </c>
      <c r="H715" t="s">
        <v>46</v>
      </c>
      <c r="I715" t="s">
        <v>17</v>
      </c>
      <c r="J715" t="s">
        <v>113</v>
      </c>
      <c r="K715">
        <v>0.16727271332050153</v>
      </c>
      <c r="L715" t="s">
        <v>134</v>
      </c>
    </row>
    <row r="716" spans="1:12" x14ac:dyDescent="0.25">
      <c r="A716">
        <v>5</v>
      </c>
      <c r="B716">
        <v>54</v>
      </c>
      <c r="C716">
        <v>2</v>
      </c>
      <c r="D716">
        <v>0</v>
      </c>
      <c r="E716">
        <v>2024</v>
      </c>
      <c r="F716" t="s">
        <v>31</v>
      </c>
      <c r="G716" t="s">
        <v>34</v>
      </c>
      <c r="H716" t="s">
        <v>46</v>
      </c>
      <c r="I716" t="s">
        <v>18</v>
      </c>
      <c r="J716" t="s">
        <v>114</v>
      </c>
      <c r="K716">
        <v>7.7523394725533901E-3</v>
      </c>
      <c r="L716" t="s">
        <v>146</v>
      </c>
    </row>
    <row r="717" spans="1:12" x14ac:dyDescent="0.25">
      <c r="A717">
        <v>5</v>
      </c>
      <c r="B717">
        <v>54</v>
      </c>
      <c r="C717">
        <v>2</v>
      </c>
      <c r="D717">
        <v>1</v>
      </c>
      <c r="E717">
        <v>2024</v>
      </c>
      <c r="F717" t="s">
        <v>31</v>
      </c>
      <c r="G717" t="s">
        <v>34</v>
      </c>
      <c r="H717" t="s">
        <v>46</v>
      </c>
      <c r="I717" t="s">
        <v>18</v>
      </c>
      <c r="J717" t="s">
        <v>114</v>
      </c>
      <c r="K717">
        <v>7.7523394725533901E-3</v>
      </c>
      <c r="L717" t="s">
        <v>145</v>
      </c>
    </row>
    <row r="718" spans="1:12" x14ac:dyDescent="0.25">
      <c r="A718">
        <v>5</v>
      </c>
      <c r="B718">
        <v>54</v>
      </c>
      <c r="C718">
        <v>2</v>
      </c>
      <c r="D718">
        <v>2</v>
      </c>
      <c r="E718">
        <v>2024</v>
      </c>
      <c r="F718" t="s">
        <v>31</v>
      </c>
      <c r="G718" t="s">
        <v>34</v>
      </c>
      <c r="H718" t="s">
        <v>46</v>
      </c>
      <c r="I718" t="s">
        <v>18</v>
      </c>
      <c r="J718" t="s">
        <v>114</v>
      </c>
      <c r="K718">
        <v>7.7523394725533901E-3</v>
      </c>
      <c r="L718" t="s">
        <v>134</v>
      </c>
    </row>
    <row r="719" spans="1:12" x14ac:dyDescent="0.25">
      <c r="A719">
        <v>5</v>
      </c>
      <c r="B719">
        <v>54</v>
      </c>
      <c r="C719">
        <v>2</v>
      </c>
      <c r="D719">
        <v>0</v>
      </c>
      <c r="E719">
        <v>2024</v>
      </c>
      <c r="F719" t="s">
        <v>31</v>
      </c>
      <c r="G719" t="s">
        <v>34</v>
      </c>
      <c r="H719" t="s">
        <v>46</v>
      </c>
      <c r="I719" t="s">
        <v>18</v>
      </c>
      <c r="J719" t="s">
        <v>111</v>
      </c>
      <c r="K719">
        <v>0.38003348979925267</v>
      </c>
      <c r="L719" t="s">
        <v>146</v>
      </c>
    </row>
    <row r="720" spans="1:12" x14ac:dyDescent="0.25">
      <c r="A720">
        <v>5</v>
      </c>
      <c r="B720">
        <v>54</v>
      </c>
      <c r="C720">
        <v>2</v>
      </c>
      <c r="D720">
        <v>1</v>
      </c>
      <c r="E720">
        <v>2024</v>
      </c>
      <c r="F720" t="s">
        <v>31</v>
      </c>
      <c r="G720" t="s">
        <v>34</v>
      </c>
      <c r="H720" t="s">
        <v>46</v>
      </c>
      <c r="I720" t="s">
        <v>18</v>
      </c>
      <c r="J720" t="s">
        <v>111</v>
      </c>
      <c r="K720">
        <v>0.19001674489962633</v>
      </c>
      <c r="L720" t="s">
        <v>145</v>
      </c>
    </row>
    <row r="721" spans="1:12" x14ac:dyDescent="0.25">
      <c r="A721">
        <v>5</v>
      </c>
      <c r="B721">
        <v>54</v>
      </c>
      <c r="C721">
        <v>2</v>
      </c>
      <c r="D721">
        <v>2</v>
      </c>
      <c r="E721">
        <v>2024</v>
      </c>
      <c r="F721" t="s">
        <v>31</v>
      </c>
      <c r="G721" t="s">
        <v>34</v>
      </c>
      <c r="H721" t="s">
        <v>46</v>
      </c>
      <c r="I721" t="s">
        <v>18</v>
      </c>
      <c r="J721" t="s">
        <v>111</v>
      </c>
      <c r="K721">
        <v>0.19001674489962633</v>
      </c>
      <c r="L721" t="s">
        <v>134</v>
      </c>
    </row>
    <row r="722" spans="1:12" x14ac:dyDescent="0.25">
      <c r="A722">
        <v>5</v>
      </c>
      <c r="B722">
        <v>53</v>
      </c>
      <c r="C722">
        <v>3</v>
      </c>
      <c r="D722">
        <v>0</v>
      </c>
      <c r="E722">
        <v>2024</v>
      </c>
      <c r="F722" t="s">
        <v>31</v>
      </c>
      <c r="G722" t="s">
        <v>33</v>
      </c>
      <c r="H722" t="s">
        <v>44</v>
      </c>
      <c r="I722" t="s">
        <v>231</v>
      </c>
      <c r="J722" t="s">
        <v>75</v>
      </c>
      <c r="K722">
        <v>0.91002363288423893</v>
      </c>
      <c r="L722" t="s">
        <v>146</v>
      </c>
    </row>
    <row r="723" spans="1:12" x14ac:dyDescent="0.25">
      <c r="A723">
        <v>5</v>
      </c>
      <c r="B723">
        <v>53</v>
      </c>
      <c r="C723">
        <v>3</v>
      </c>
      <c r="D723">
        <v>1</v>
      </c>
      <c r="E723">
        <v>2024</v>
      </c>
      <c r="F723" t="s">
        <v>31</v>
      </c>
      <c r="G723" t="s">
        <v>33</v>
      </c>
      <c r="H723" t="s">
        <v>44</v>
      </c>
      <c r="I723" t="s">
        <v>231</v>
      </c>
      <c r="J723" t="s">
        <v>75</v>
      </c>
      <c r="K723">
        <v>0.91002363288423893</v>
      </c>
      <c r="L723" t="s">
        <v>145</v>
      </c>
    </row>
    <row r="724" spans="1:12" x14ac:dyDescent="0.25">
      <c r="A724">
        <v>5</v>
      </c>
      <c r="B724">
        <v>53</v>
      </c>
      <c r="C724">
        <v>3</v>
      </c>
      <c r="D724">
        <v>2</v>
      </c>
      <c r="E724">
        <v>2024</v>
      </c>
      <c r="F724" t="s">
        <v>31</v>
      </c>
      <c r="G724" t="s">
        <v>33</v>
      </c>
      <c r="H724" t="s">
        <v>44</v>
      </c>
      <c r="I724" t="s">
        <v>231</v>
      </c>
      <c r="J724" t="s">
        <v>75</v>
      </c>
      <c r="K724">
        <v>2.7300708986527171</v>
      </c>
      <c r="L724" t="s">
        <v>134</v>
      </c>
    </row>
    <row r="725" spans="1:12" x14ac:dyDescent="0.25">
      <c r="A725">
        <v>5</v>
      </c>
      <c r="B725">
        <v>53</v>
      </c>
      <c r="C725">
        <v>3</v>
      </c>
      <c r="D725">
        <v>0</v>
      </c>
      <c r="E725">
        <v>2024</v>
      </c>
      <c r="F725" t="s">
        <v>31</v>
      </c>
      <c r="G725" t="s">
        <v>33</v>
      </c>
      <c r="H725" t="s">
        <v>45</v>
      </c>
      <c r="I725" t="s">
        <v>11</v>
      </c>
      <c r="J725" t="s">
        <v>80</v>
      </c>
      <c r="K725">
        <v>0.1523225019489711</v>
      </c>
      <c r="L725" t="s">
        <v>146</v>
      </c>
    </row>
    <row r="726" spans="1:12" x14ac:dyDescent="0.25">
      <c r="A726">
        <v>5</v>
      </c>
      <c r="B726">
        <v>53</v>
      </c>
      <c r="C726">
        <v>3</v>
      </c>
      <c r="D726">
        <v>1</v>
      </c>
      <c r="E726">
        <v>2024</v>
      </c>
      <c r="F726" t="s">
        <v>31</v>
      </c>
      <c r="G726" t="s">
        <v>33</v>
      </c>
      <c r="H726" t="s">
        <v>45</v>
      </c>
      <c r="I726" t="s">
        <v>11</v>
      </c>
      <c r="J726" t="s">
        <v>80</v>
      </c>
      <c r="K726">
        <v>0.1523225019489711</v>
      </c>
      <c r="L726" t="s">
        <v>145</v>
      </c>
    </row>
    <row r="727" spans="1:12" x14ac:dyDescent="0.25">
      <c r="A727">
        <v>5</v>
      </c>
      <c r="B727">
        <v>53</v>
      </c>
      <c r="C727">
        <v>3</v>
      </c>
      <c r="D727">
        <v>2</v>
      </c>
      <c r="E727">
        <v>2024</v>
      </c>
      <c r="F727" t="s">
        <v>31</v>
      </c>
      <c r="G727" t="s">
        <v>33</v>
      </c>
      <c r="H727" t="s">
        <v>45</v>
      </c>
      <c r="I727" t="s">
        <v>11</v>
      </c>
      <c r="J727" t="s">
        <v>80</v>
      </c>
      <c r="K727">
        <v>0.1523225019489711</v>
      </c>
      <c r="L727" t="s">
        <v>134</v>
      </c>
    </row>
    <row r="728" spans="1:12" x14ac:dyDescent="0.25">
      <c r="A728">
        <v>5</v>
      </c>
      <c r="B728">
        <v>53</v>
      </c>
      <c r="C728">
        <v>3</v>
      </c>
      <c r="D728">
        <v>0</v>
      </c>
      <c r="E728">
        <v>2024</v>
      </c>
      <c r="F728" t="s">
        <v>31</v>
      </c>
      <c r="G728" t="s">
        <v>33</v>
      </c>
      <c r="H728" t="s">
        <v>45</v>
      </c>
      <c r="I728" t="s">
        <v>16</v>
      </c>
      <c r="J728" t="s">
        <v>92</v>
      </c>
      <c r="K728">
        <v>0.31148343102498416</v>
      </c>
      <c r="L728" t="s">
        <v>146</v>
      </c>
    </row>
    <row r="729" spans="1:12" x14ac:dyDescent="0.25">
      <c r="A729">
        <v>5</v>
      </c>
      <c r="B729">
        <v>53</v>
      </c>
      <c r="C729">
        <v>3</v>
      </c>
      <c r="D729">
        <v>1</v>
      </c>
      <c r="E729">
        <v>2024</v>
      </c>
      <c r="F729" t="s">
        <v>31</v>
      </c>
      <c r="G729" t="s">
        <v>33</v>
      </c>
      <c r="H729" t="s">
        <v>45</v>
      </c>
      <c r="I729" t="s">
        <v>16</v>
      </c>
      <c r="J729" t="s">
        <v>92</v>
      </c>
      <c r="K729">
        <v>0.31148343102498416</v>
      </c>
      <c r="L729" t="s">
        <v>145</v>
      </c>
    </row>
    <row r="730" spans="1:12" x14ac:dyDescent="0.25">
      <c r="A730">
        <v>5</v>
      </c>
      <c r="B730">
        <v>53</v>
      </c>
      <c r="C730">
        <v>3</v>
      </c>
      <c r="D730">
        <v>2</v>
      </c>
      <c r="E730">
        <v>2024</v>
      </c>
      <c r="F730" t="s">
        <v>31</v>
      </c>
      <c r="G730" t="s">
        <v>33</v>
      </c>
      <c r="H730" t="s">
        <v>45</v>
      </c>
      <c r="I730" t="s">
        <v>16</v>
      </c>
      <c r="J730" t="s">
        <v>92</v>
      </c>
      <c r="K730">
        <v>0.31148343102498416</v>
      </c>
      <c r="L730" t="s">
        <v>134</v>
      </c>
    </row>
    <row r="731" spans="1:12" x14ac:dyDescent="0.25">
      <c r="A731">
        <v>5</v>
      </c>
      <c r="B731">
        <v>53</v>
      </c>
      <c r="C731">
        <v>3</v>
      </c>
      <c r="D731">
        <v>0</v>
      </c>
      <c r="E731">
        <v>2024</v>
      </c>
      <c r="F731" t="s">
        <v>31</v>
      </c>
      <c r="G731" t="s">
        <v>33</v>
      </c>
      <c r="H731" t="s">
        <v>45</v>
      </c>
      <c r="I731" t="s">
        <v>24</v>
      </c>
      <c r="J731" t="s">
        <v>112</v>
      </c>
      <c r="K731">
        <v>5.2739229959870688E-2</v>
      </c>
      <c r="L731" t="s">
        <v>146</v>
      </c>
    </row>
    <row r="732" spans="1:12" x14ac:dyDescent="0.25">
      <c r="A732">
        <v>5</v>
      </c>
      <c r="B732">
        <v>53</v>
      </c>
      <c r="C732">
        <v>3</v>
      </c>
      <c r="D732">
        <v>1</v>
      </c>
      <c r="E732">
        <v>2024</v>
      </c>
      <c r="F732" t="s">
        <v>31</v>
      </c>
      <c r="G732" t="s">
        <v>33</v>
      </c>
      <c r="H732" t="s">
        <v>45</v>
      </c>
      <c r="I732" t="s">
        <v>24</v>
      </c>
      <c r="J732" t="s">
        <v>112</v>
      </c>
      <c r="K732">
        <v>5.2739229959870688E-2</v>
      </c>
      <c r="L732" t="s">
        <v>145</v>
      </c>
    </row>
    <row r="733" spans="1:12" x14ac:dyDescent="0.25">
      <c r="A733">
        <v>5</v>
      </c>
      <c r="B733">
        <v>53</v>
      </c>
      <c r="C733">
        <v>3</v>
      </c>
      <c r="D733">
        <v>2</v>
      </c>
      <c r="E733">
        <v>2024</v>
      </c>
      <c r="F733" t="s">
        <v>31</v>
      </c>
      <c r="G733" t="s">
        <v>33</v>
      </c>
      <c r="H733" t="s">
        <v>45</v>
      </c>
      <c r="I733" t="s">
        <v>24</v>
      </c>
      <c r="J733" t="s">
        <v>112</v>
      </c>
      <c r="K733">
        <v>5.2739229959870688E-2</v>
      </c>
      <c r="L733" t="s">
        <v>134</v>
      </c>
    </row>
    <row r="734" spans="1:12" x14ac:dyDescent="0.25">
      <c r="A734">
        <v>5</v>
      </c>
      <c r="B734">
        <v>53</v>
      </c>
      <c r="C734">
        <v>3</v>
      </c>
      <c r="D734">
        <v>0</v>
      </c>
      <c r="E734">
        <v>2024</v>
      </c>
      <c r="F734" t="s">
        <v>31</v>
      </c>
      <c r="G734" t="s">
        <v>33</v>
      </c>
      <c r="H734" t="s">
        <v>46</v>
      </c>
      <c r="I734" t="s">
        <v>17</v>
      </c>
      <c r="J734" t="s">
        <v>113</v>
      </c>
      <c r="K734">
        <v>0.11760044481945878</v>
      </c>
      <c r="L734" t="s">
        <v>146</v>
      </c>
    </row>
    <row r="735" spans="1:12" x14ac:dyDescent="0.25">
      <c r="A735">
        <v>5</v>
      </c>
      <c r="B735">
        <v>53</v>
      </c>
      <c r="C735">
        <v>3</v>
      </c>
      <c r="D735">
        <v>1</v>
      </c>
      <c r="E735">
        <v>2024</v>
      </c>
      <c r="F735" t="s">
        <v>31</v>
      </c>
      <c r="G735" t="s">
        <v>33</v>
      </c>
      <c r="H735" t="s">
        <v>46</v>
      </c>
      <c r="I735" t="s">
        <v>17</v>
      </c>
      <c r="J735" t="s">
        <v>113</v>
      </c>
      <c r="K735">
        <v>0.11760044481945878</v>
      </c>
      <c r="L735" t="s">
        <v>145</v>
      </c>
    </row>
    <row r="736" spans="1:12" x14ac:dyDescent="0.25">
      <c r="A736">
        <v>5</v>
      </c>
      <c r="B736">
        <v>53</v>
      </c>
      <c r="C736">
        <v>3</v>
      </c>
      <c r="D736">
        <v>2</v>
      </c>
      <c r="E736">
        <v>2024</v>
      </c>
      <c r="F736" t="s">
        <v>31</v>
      </c>
      <c r="G736" t="s">
        <v>33</v>
      </c>
      <c r="H736" t="s">
        <v>46</v>
      </c>
      <c r="I736" t="s">
        <v>17</v>
      </c>
      <c r="J736" t="s">
        <v>113</v>
      </c>
      <c r="K736">
        <v>0.11760044481945878</v>
      </c>
      <c r="L736" t="s">
        <v>134</v>
      </c>
    </row>
    <row r="737" spans="1:12" x14ac:dyDescent="0.25">
      <c r="A737">
        <v>7</v>
      </c>
      <c r="B737">
        <v>71</v>
      </c>
      <c r="C737">
        <v>1</v>
      </c>
      <c r="D737">
        <v>0</v>
      </c>
      <c r="E737">
        <v>2024</v>
      </c>
      <c r="F737" t="s">
        <v>36</v>
      </c>
      <c r="G737" t="s">
        <v>37</v>
      </c>
      <c r="H737" t="s">
        <v>44</v>
      </c>
      <c r="I737" t="s">
        <v>14</v>
      </c>
      <c r="J737" t="s">
        <v>73</v>
      </c>
      <c r="K737">
        <v>4.14481303442565</v>
      </c>
      <c r="L737" t="s">
        <v>146</v>
      </c>
    </row>
    <row r="738" spans="1:12" x14ac:dyDescent="0.25">
      <c r="A738">
        <v>7</v>
      </c>
      <c r="B738">
        <v>71</v>
      </c>
      <c r="C738">
        <v>1</v>
      </c>
      <c r="D738">
        <v>1</v>
      </c>
      <c r="E738">
        <v>2024</v>
      </c>
      <c r="F738" t="s">
        <v>36</v>
      </c>
      <c r="G738" t="s">
        <v>37</v>
      </c>
      <c r="H738" t="s">
        <v>44</v>
      </c>
      <c r="I738" t="s">
        <v>14</v>
      </c>
      <c r="J738" t="s">
        <v>73</v>
      </c>
      <c r="K738">
        <v>4.14481303442565</v>
      </c>
      <c r="L738" t="s">
        <v>145</v>
      </c>
    </row>
    <row r="739" spans="1:12" x14ac:dyDescent="0.25">
      <c r="A739">
        <v>7</v>
      </c>
      <c r="B739">
        <v>71</v>
      </c>
      <c r="C739">
        <v>1</v>
      </c>
      <c r="D739">
        <v>2</v>
      </c>
      <c r="E739">
        <v>2024</v>
      </c>
      <c r="F739" t="s">
        <v>36</v>
      </c>
      <c r="G739" t="s">
        <v>37</v>
      </c>
      <c r="H739" t="s">
        <v>44</v>
      </c>
      <c r="I739" t="s">
        <v>14</v>
      </c>
      <c r="J739" t="s">
        <v>73</v>
      </c>
      <c r="K739">
        <v>12.434439103276949</v>
      </c>
      <c r="L739" t="s">
        <v>134</v>
      </c>
    </row>
    <row r="740" spans="1:12" x14ac:dyDescent="0.25">
      <c r="A740">
        <v>7</v>
      </c>
      <c r="B740">
        <v>71</v>
      </c>
      <c r="C740">
        <v>1</v>
      </c>
      <c r="D740">
        <v>0</v>
      </c>
      <c r="E740">
        <v>2024</v>
      </c>
      <c r="F740" t="s">
        <v>36</v>
      </c>
      <c r="G740" t="s">
        <v>37</v>
      </c>
      <c r="H740" t="s">
        <v>44</v>
      </c>
      <c r="I740" t="s">
        <v>231</v>
      </c>
      <c r="J740" t="s">
        <v>75</v>
      </c>
      <c r="K740">
        <v>3.5565237390504145</v>
      </c>
      <c r="L740" t="s">
        <v>146</v>
      </c>
    </row>
    <row r="741" spans="1:12" x14ac:dyDescent="0.25">
      <c r="A741">
        <v>7</v>
      </c>
      <c r="B741">
        <v>71</v>
      </c>
      <c r="C741">
        <v>1</v>
      </c>
      <c r="D741">
        <v>1</v>
      </c>
      <c r="E741">
        <v>2024</v>
      </c>
      <c r="F741" t="s">
        <v>36</v>
      </c>
      <c r="G741" t="s">
        <v>37</v>
      </c>
      <c r="H741" t="s">
        <v>44</v>
      </c>
      <c r="I741" t="s">
        <v>231</v>
      </c>
      <c r="J741" t="s">
        <v>75</v>
      </c>
      <c r="K741">
        <v>3.5565237390504145</v>
      </c>
      <c r="L741" t="s">
        <v>145</v>
      </c>
    </row>
    <row r="742" spans="1:12" x14ac:dyDescent="0.25">
      <c r="A742">
        <v>7</v>
      </c>
      <c r="B742">
        <v>71</v>
      </c>
      <c r="C742">
        <v>1</v>
      </c>
      <c r="D742">
        <v>2</v>
      </c>
      <c r="E742">
        <v>2024</v>
      </c>
      <c r="F742" t="s">
        <v>36</v>
      </c>
      <c r="G742" t="s">
        <v>37</v>
      </c>
      <c r="H742" t="s">
        <v>44</v>
      </c>
      <c r="I742" t="s">
        <v>231</v>
      </c>
      <c r="J742" t="s">
        <v>75</v>
      </c>
      <c r="K742">
        <v>10.669571217151242</v>
      </c>
      <c r="L742" t="s">
        <v>134</v>
      </c>
    </row>
    <row r="743" spans="1:12" x14ac:dyDescent="0.25">
      <c r="A743">
        <v>7</v>
      </c>
      <c r="B743">
        <v>71</v>
      </c>
      <c r="C743">
        <v>1</v>
      </c>
      <c r="D743">
        <v>0</v>
      </c>
      <c r="E743">
        <v>2024</v>
      </c>
      <c r="F743" t="s">
        <v>36</v>
      </c>
      <c r="G743" t="s">
        <v>37</v>
      </c>
      <c r="H743" t="s">
        <v>45</v>
      </c>
      <c r="I743" t="s">
        <v>11</v>
      </c>
      <c r="J743" t="s">
        <v>80</v>
      </c>
      <c r="K743">
        <v>0.61221909337627012</v>
      </c>
      <c r="L743" t="s">
        <v>146</v>
      </c>
    </row>
    <row r="744" spans="1:12" x14ac:dyDescent="0.25">
      <c r="A744">
        <v>7</v>
      </c>
      <c r="B744">
        <v>71</v>
      </c>
      <c r="C744">
        <v>1</v>
      </c>
      <c r="D744">
        <v>1</v>
      </c>
      <c r="E744">
        <v>2024</v>
      </c>
      <c r="F744" t="s">
        <v>36</v>
      </c>
      <c r="G744" t="s">
        <v>37</v>
      </c>
      <c r="H744" t="s">
        <v>45</v>
      </c>
      <c r="I744" t="s">
        <v>11</v>
      </c>
      <c r="J744" t="s">
        <v>80</v>
      </c>
      <c r="K744">
        <v>0.61221909337627012</v>
      </c>
      <c r="L744" t="s">
        <v>145</v>
      </c>
    </row>
    <row r="745" spans="1:12" x14ac:dyDescent="0.25">
      <c r="A745">
        <v>7</v>
      </c>
      <c r="B745">
        <v>71</v>
      </c>
      <c r="C745">
        <v>1</v>
      </c>
      <c r="D745">
        <v>2</v>
      </c>
      <c r="E745">
        <v>2024</v>
      </c>
      <c r="F745" t="s">
        <v>36</v>
      </c>
      <c r="G745" t="s">
        <v>37</v>
      </c>
      <c r="H745" t="s">
        <v>45</v>
      </c>
      <c r="I745" t="s">
        <v>11</v>
      </c>
      <c r="J745" t="s">
        <v>80</v>
      </c>
      <c r="K745">
        <v>0.61221909337627012</v>
      </c>
      <c r="L745" t="s">
        <v>134</v>
      </c>
    </row>
    <row r="746" spans="1:12" x14ac:dyDescent="0.25">
      <c r="A746">
        <v>7</v>
      </c>
      <c r="B746">
        <v>71</v>
      </c>
      <c r="C746">
        <v>1</v>
      </c>
      <c r="D746">
        <v>0</v>
      </c>
      <c r="E746">
        <v>2024</v>
      </c>
      <c r="F746" t="s">
        <v>36</v>
      </c>
      <c r="G746" t="s">
        <v>37</v>
      </c>
      <c r="H746" t="s">
        <v>45</v>
      </c>
      <c r="I746" t="s">
        <v>11</v>
      </c>
      <c r="J746" t="s">
        <v>81</v>
      </c>
      <c r="K746">
        <v>0.56315976752145136</v>
      </c>
      <c r="L746" t="s">
        <v>146</v>
      </c>
    </row>
    <row r="747" spans="1:12" x14ac:dyDescent="0.25">
      <c r="A747">
        <v>7</v>
      </c>
      <c r="B747">
        <v>71</v>
      </c>
      <c r="C747">
        <v>1</v>
      </c>
      <c r="D747">
        <v>1</v>
      </c>
      <c r="E747">
        <v>2024</v>
      </c>
      <c r="F747" t="s">
        <v>36</v>
      </c>
      <c r="G747" t="s">
        <v>37</v>
      </c>
      <c r="H747" t="s">
        <v>45</v>
      </c>
      <c r="I747" t="s">
        <v>11</v>
      </c>
      <c r="J747" t="s">
        <v>81</v>
      </c>
      <c r="K747">
        <v>0.56315976752145136</v>
      </c>
      <c r="L747" t="s">
        <v>145</v>
      </c>
    </row>
    <row r="748" spans="1:12" x14ac:dyDescent="0.25">
      <c r="A748">
        <v>7</v>
      </c>
      <c r="B748">
        <v>71</v>
      </c>
      <c r="C748">
        <v>1</v>
      </c>
      <c r="D748">
        <v>2</v>
      </c>
      <c r="E748">
        <v>2024</v>
      </c>
      <c r="F748" t="s">
        <v>36</v>
      </c>
      <c r="G748" t="s">
        <v>37</v>
      </c>
      <c r="H748" t="s">
        <v>45</v>
      </c>
      <c r="I748" t="s">
        <v>11</v>
      </c>
      <c r="J748" t="s">
        <v>81</v>
      </c>
      <c r="K748">
        <v>0.56315976752145136</v>
      </c>
      <c r="L748" t="s">
        <v>134</v>
      </c>
    </row>
    <row r="749" spans="1:12" x14ac:dyDescent="0.25">
      <c r="A749">
        <v>7</v>
      </c>
      <c r="B749">
        <v>71</v>
      </c>
      <c r="C749">
        <v>1</v>
      </c>
      <c r="D749">
        <v>0</v>
      </c>
      <c r="E749">
        <v>2024</v>
      </c>
      <c r="F749" t="s">
        <v>36</v>
      </c>
      <c r="G749" t="s">
        <v>37</v>
      </c>
      <c r="H749" t="s">
        <v>45</v>
      </c>
      <c r="I749" t="s">
        <v>13</v>
      </c>
      <c r="J749" t="s">
        <v>85</v>
      </c>
      <c r="K749">
        <v>0.26968049433010544</v>
      </c>
      <c r="L749" t="s">
        <v>146</v>
      </c>
    </row>
    <row r="750" spans="1:12" x14ac:dyDescent="0.25">
      <c r="A750">
        <v>7</v>
      </c>
      <c r="B750">
        <v>71</v>
      </c>
      <c r="C750">
        <v>1</v>
      </c>
      <c r="D750">
        <v>1</v>
      </c>
      <c r="E750">
        <v>2024</v>
      </c>
      <c r="F750" t="s">
        <v>36</v>
      </c>
      <c r="G750" t="s">
        <v>37</v>
      </c>
      <c r="H750" t="s">
        <v>45</v>
      </c>
      <c r="I750" t="s">
        <v>13</v>
      </c>
      <c r="J750" t="s">
        <v>85</v>
      </c>
      <c r="K750">
        <v>0.26968049433010544</v>
      </c>
      <c r="L750" t="s">
        <v>145</v>
      </c>
    </row>
    <row r="751" spans="1:12" x14ac:dyDescent="0.25">
      <c r="A751">
        <v>7</v>
      </c>
      <c r="B751">
        <v>71</v>
      </c>
      <c r="C751">
        <v>1</v>
      </c>
      <c r="D751">
        <v>2</v>
      </c>
      <c r="E751">
        <v>2024</v>
      </c>
      <c r="F751" t="s">
        <v>36</v>
      </c>
      <c r="G751" t="s">
        <v>37</v>
      </c>
      <c r="H751" t="s">
        <v>45</v>
      </c>
      <c r="I751" t="s">
        <v>13</v>
      </c>
      <c r="J751" t="s">
        <v>85</v>
      </c>
      <c r="K751">
        <v>0.26968049433010544</v>
      </c>
      <c r="L751" t="s">
        <v>134</v>
      </c>
    </row>
    <row r="752" spans="1:12" x14ac:dyDescent="0.25">
      <c r="A752">
        <v>7</v>
      </c>
      <c r="B752">
        <v>71</v>
      </c>
      <c r="C752">
        <v>1</v>
      </c>
      <c r="D752">
        <v>0</v>
      </c>
      <c r="E752">
        <v>2024</v>
      </c>
      <c r="F752" t="s">
        <v>36</v>
      </c>
      <c r="G752" t="s">
        <v>37</v>
      </c>
      <c r="H752" t="s">
        <v>45</v>
      </c>
      <c r="I752" t="s">
        <v>15</v>
      </c>
      <c r="J752" t="s">
        <v>87</v>
      </c>
      <c r="K752">
        <v>1.238016904297087</v>
      </c>
      <c r="L752" t="s">
        <v>146</v>
      </c>
    </row>
    <row r="753" spans="1:12" x14ac:dyDescent="0.25">
      <c r="A753">
        <v>7</v>
      </c>
      <c r="B753">
        <v>71</v>
      </c>
      <c r="C753">
        <v>1</v>
      </c>
      <c r="D753">
        <v>1</v>
      </c>
      <c r="E753">
        <v>2024</v>
      </c>
      <c r="F753" t="s">
        <v>36</v>
      </c>
      <c r="G753" t="s">
        <v>37</v>
      </c>
      <c r="H753" t="s">
        <v>45</v>
      </c>
      <c r="I753" t="s">
        <v>15</v>
      </c>
      <c r="J753" t="s">
        <v>87</v>
      </c>
      <c r="K753">
        <v>1.238016904297087</v>
      </c>
      <c r="L753" t="s">
        <v>145</v>
      </c>
    </row>
    <row r="754" spans="1:12" x14ac:dyDescent="0.25">
      <c r="A754">
        <v>7</v>
      </c>
      <c r="B754">
        <v>71</v>
      </c>
      <c r="C754">
        <v>1</v>
      </c>
      <c r="D754">
        <v>2</v>
      </c>
      <c r="E754">
        <v>2024</v>
      </c>
      <c r="F754" t="s">
        <v>36</v>
      </c>
      <c r="G754" t="s">
        <v>37</v>
      </c>
      <c r="H754" t="s">
        <v>45</v>
      </c>
      <c r="I754" t="s">
        <v>15</v>
      </c>
      <c r="J754" t="s">
        <v>87</v>
      </c>
      <c r="K754">
        <v>1.238016904297087</v>
      </c>
      <c r="L754" t="s">
        <v>134</v>
      </c>
    </row>
    <row r="755" spans="1:12" x14ac:dyDescent="0.25">
      <c r="A755">
        <v>7</v>
      </c>
      <c r="B755">
        <v>71</v>
      </c>
      <c r="C755">
        <v>1</v>
      </c>
      <c r="D755">
        <v>0</v>
      </c>
      <c r="E755">
        <v>2024</v>
      </c>
      <c r="F755" t="s">
        <v>36</v>
      </c>
      <c r="G755" t="s">
        <v>37</v>
      </c>
      <c r="H755" t="s">
        <v>45</v>
      </c>
      <c r="I755" t="s">
        <v>16</v>
      </c>
      <c r="J755" t="s">
        <v>90</v>
      </c>
      <c r="K755">
        <v>1.7129592018706077E-2</v>
      </c>
      <c r="L755" t="s">
        <v>146</v>
      </c>
    </row>
    <row r="756" spans="1:12" x14ac:dyDescent="0.25">
      <c r="A756">
        <v>7</v>
      </c>
      <c r="B756">
        <v>71</v>
      </c>
      <c r="C756">
        <v>1</v>
      </c>
      <c r="D756">
        <v>1</v>
      </c>
      <c r="E756">
        <v>2024</v>
      </c>
      <c r="F756" t="s">
        <v>36</v>
      </c>
      <c r="G756" t="s">
        <v>37</v>
      </c>
      <c r="H756" t="s">
        <v>45</v>
      </c>
      <c r="I756" t="s">
        <v>16</v>
      </c>
      <c r="J756" t="s">
        <v>90</v>
      </c>
      <c r="K756">
        <v>1.7129592018706077E-2</v>
      </c>
      <c r="L756" t="s">
        <v>145</v>
      </c>
    </row>
    <row r="757" spans="1:12" x14ac:dyDescent="0.25">
      <c r="A757">
        <v>7</v>
      </c>
      <c r="B757">
        <v>71</v>
      </c>
      <c r="C757">
        <v>1</v>
      </c>
      <c r="D757">
        <v>2</v>
      </c>
      <c r="E757">
        <v>2024</v>
      </c>
      <c r="F757" t="s">
        <v>36</v>
      </c>
      <c r="G757" t="s">
        <v>37</v>
      </c>
      <c r="H757" t="s">
        <v>45</v>
      </c>
      <c r="I757" t="s">
        <v>16</v>
      </c>
      <c r="J757" t="s">
        <v>90</v>
      </c>
      <c r="K757">
        <v>1.7129592018706077E-2</v>
      </c>
      <c r="L757" t="s">
        <v>134</v>
      </c>
    </row>
    <row r="758" spans="1:12" x14ac:dyDescent="0.25">
      <c r="A758">
        <v>7</v>
      </c>
      <c r="B758">
        <v>71</v>
      </c>
      <c r="C758">
        <v>1</v>
      </c>
      <c r="D758">
        <v>0</v>
      </c>
      <c r="E758">
        <v>2024</v>
      </c>
      <c r="F758" t="s">
        <v>36</v>
      </c>
      <c r="G758" t="s">
        <v>37</v>
      </c>
      <c r="H758" t="s">
        <v>45</v>
      </c>
      <c r="I758" t="s">
        <v>16</v>
      </c>
      <c r="J758" t="s">
        <v>92</v>
      </c>
      <c r="K758">
        <v>3.76015097668428</v>
      </c>
      <c r="L758" t="s">
        <v>146</v>
      </c>
    </row>
    <row r="759" spans="1:12" x14ac:dyDescent="0.25">
      <c r="A759">
        <v>7</v>
      </c>
      <c r="B759">
        <v>71</v>
      </c>
      <c r="C759">
        <v>1</v>
      </c>
      <c r="D759">
        <v>1</v>
      </c>
      <c r="E759">
        <v>2024</v>
      </c>
      <c r="F759" t="s">
        <v>36</v>
      </c>
      <c r="G759" t="s">
        <v>37</v>
      </c>
      <c r="H759" t="s">
        <v>45</v>
      </c>
      <c r="I759" t="s">
        <v>16</v>
      </c>
      <c r="J759" t="s">
        <v>92</v>
      </c>
      <c r="K759">
        <v>3.76015097668428</v>
      </c>
      <c r="L759" t="s">
        <v>145</v>
      </c>
    </row>
    <row r="760" spans="1:12" x14ac:dyDescent="0.25">
      <c r="A760">
        <v>7</v>
      </c>
      <c r="B760">
        <v>71</v>
      </c>
      <c r="C760">
        <v>1</v>
      </c>
      <c r="D760">
        <v>2</v>
      </c>
      <c r="E760">
        <v>2024</v>
      </c>
      <c r="F760" t="s">
        <v>36</v>
      </c>
      <c r="G760" t="s">
        <v>37</v>
      </c>
      <c r="H760" t="s">
        <v>45</v>
      </c>
      <c r="I760" t="s">
        <v>16</v>
      </c>
      <c r="J760" t="s">
        <v>92</v>
      </c>
      <c r="K760">
        <v>3.76015097668428</v>
      </c>
      <c r="L760" t="s">
        <v>134</v>
      </c>
    </row>
    <row r="761" spans="1:12" x14ac:dyDescent="0.25">
      <c r="A761">
        <v>7</v>
      </c>
      <c r="B761">
        <v>71</v>
      </c>
      <c r="C761">
        <v>1</v>
      </c>
      <c r="D761">
        <v>0</v>
      </c>
      <c r="E761">
        <v>2024</v>
      </c>
      <c r="F761" t="s">
        <v>36</v>
      </c>
      <c r="G761" t="s">
        <v>37</v>
      </c>
      <c r="H761" t="s">
        <v>45</v>
      </c>
      <c r="I761" t="s">
        <v>24</v>
      </c>
      <c r="J761" t="s">
        <v>112</v>
      </c>
      <c r="K761">
        <v>1.0735733893302626</v>
      </c>
      <c r="L761" t="s">
        <v>146</v>
      </c>
    </row>
    <row r="762" spans="1:12" x14ac:dyDescent="0.25">
      <c r="A762">
        <v>7</v>
      </c>
      <c r="B762">
        <v>71</v>
      </c>
      <c r="C762">
        <v>1</v>
      </c>
      <c r="D762">
        <v>1</v>
      </c>
      <c r="E762">
        <v>2024</v>
      </c>
      <c r="F762" t="s">
        <v>36</v>
      </c>
      <c r="G762" t="s">
        <v>37</v>
      </c>
      <c r="H762" t="s">
        <v>45</v>
      </c>
      <c r="I762" t="s">
        <v>24</v>
      </c>
      <c r="J762" t="s">
        <v>112</v>
      </c>
      <c r="K762">
        <v>1.0735733893302626</v>
      </c>
      <c r="L762" t="s">
        <v>145</v>
      </c>
    </row>
    <row r="763" spans="1:12" x14ac:dyDescent="0.25">
      <c r="A763">
        <v>7</v>
      </c>
      <c r="B763">
        <v>71</v>
      </c>
      <c r="C763">
        <v>1</v>
      </c>
      <c r="D763">
        <v>2</v>
      </c>
      <c r="E763">
        <v>2024</v>
      </c>
      <c r="F763" t="s">
        <v>36</v>
      </c>
      <c r="G763" t="s">
        <v>37</v>
      </c>
      <c r="H763" t="s">
        <v>45</v>
      </c>
      <c r="I763" t="s">
        <v>24</v>
      </c>
      <c r="J763" t="s">
        <v>112</v>
      </c>
      <c r="K763">
        <v>1.0735733893302626</v>
      </c>
      <c r="L763" t="s">
        <v>134</v>
      </c>
    </row>
    <row r="764" spans="1:12" x14ac:dyDescent="0.25">
      <c r="A764">
        <v>7</v>
      </c>
      <c r="B764">
        <v>71</v>
      </c>
      <c r="C764">
        <v>1</v>
      </c>
      <c r="D764">
        <v>0</v>
      </c>
      <c r="E764">
        <v>2024</v>
      </c>
      <c r="F764" t="s">
        <v>36</v>
      </c>
      <c r="G764" t="s">
        <v>37</v>
      </c>
      <c r="H764" t="s">
        <v>46</v>
      </c>
      <c r="I764" t="s">
        <v>11</v>
      </c>
      <c r="J764" t="s">
        <v>93</v>
      </c>
      <c r="K764">
        <v>0.81175773807070417</v>
      </c>
      <c r="L764" t="s">
        <v>146</v>
      </c>
    </row>
    <row r="765" spans="1:12" x14ac:dyDescent="0.25">
      <c r="A765">
        <v>7</v>
      </c>
      <c r="B765">
        <v>71</v>
      </c>
      <c r="C765">
        <v>1</v>
      </c>
      <c r="D765">
        <v>1</v>
      </c>
      <c r="E765">
        <v>2024</v>
      </c>
      <c r="F765" t="s">
        <v>36</v>
      </c>
      <c r="G765" t="s">
        <v>37</v>
      </c>
      <c r="H765" t="s">
        <v>46</v>
      </c>
      <c r="I765" t="s">
        <v>11</v>
      </c>
      <c r="J765" t="s">
        <v>93</v>
      </c>
      <c r="K765">
        <v>0.81175773807070417</v>
      </c>
      <c r="L765" t="s">
        <v>145</v>
      </c>
    </row>
    <row r="766" spans="1:12" x14ac:dyDescent="0.25">
      <c r="A766">
        <v>7</v>
      </c>
      <c r="B766">
        <v>71</v>
      </c>
      <c r="C766">
        <v>1</v>
      </c>
      <c r="D766">
        <v>2</v>
      </c>
      <c r="E766">
        <v>2024</v>
      </c>
      <c r="F766" t="s">
        <v>36</v>
      </c>
      <c r="G766" t="s">
        <v>37</v>
      </c>
      <c r="H766" t="s">
        <v>46</v>
      </c>
      <c r="I766" t="s">
        <v>11</v>
      </c>
      <c r="J766" t="s">
        <v>93</v>
      </c>
      <c r="K766">
        <v>0.81175773807070417</v>
      </c>
      <c r="L766" t="s">
        <v>134</v>
      </c>
    </row>
    <row r="767" spans="1:12" x14ac:dyDescent="0.25">
      <c r="A767">
        <v>7</v>
      </c>
      <c r="B767">
        <v>71</v>
      </c>
      <c r="C767">
        <v>1</v>
      </c>
      <c r="D767">
        <v>0</v>
      </c>
      <c r="E767">
        <v>2024</v>
      </c>
      <c r="F767" t="s">
        <v>36</v>
      </c>
      <c r="G767" t="s">
        <v>37</v>
      </c>
      <c r="H767" t="s">
        <v>46</v>
      </c>
      <c r="I767" t="s">
        <v>233</v>
      </c>
      <c r="J767" t="s">
        <v>94</v>
      </c>
      <c r="K767">
        <v>0.3474130226179839</v>
      </c>
      <c r="L767" t="s">
        <v>146</v>
      </c>
    </row>
    <row r="768" spans="1:12" x14ac:dyDescent="0.25">
      <c r="A768">
        <v>7</v>
      </c>
      <c r="B768">
        <v>71</v>
      </c>
      <c r="C768">
        <v>1</v>
      </c>
      <c r="D768">
        <v>1</v>
      </c>
      <c r="E768">
        <v>2024</v>
      </c>
      <c r="F768" t="s">
        <v>36</v>
      </c>
      <c r="G768" t="s">
        <v>37</v>
      </c>
      <c r="H768" t="s">
        <v>46</v>
      </c>
      <c r="I768" t="s">
        <v>233</v>
      </c>
      <c r="J768" t="s">
        <v>94</v>
      </c>
      <c r="K768">
        <v>0.17370651130899195</v>
      </c>
      <c r="L768" t="s">
        <v>145</v>
      </c>
    </row>
    <row r="769" spans="1:12" x14ac:dyDescent="0.25">
      <c r="A769">
        <v>7</v>
      </c>
      <c r="B769">
        <v>71</v>
      </c>
      <c r="C769">
        <v>1</v>
      </c>
      <c r="D769">
        <v>2</v>
      </c>
      <c r="E769">
        <v>2024</v>
      </c>
      <c r="F769" t="s">
        <v>36</v>
      </c>
      <c r="G769" t="s">
        <v>37</v>
      </c>
      <c r="H769" t="s">
        <v>46</v>
      </c>
      <c r="I769" t="s">
        <v>233</v>
      </c>
      <c r="J769" t="s">
        <v>94</v>
      </c>
      <c r="K769">
        <v>0.17370651130899195</v>
      </c>
      <c r="L769" t="s">
        <v>134</v>
      </c>
    </row>
    <row r="770" spans="1:12" x14ac:dyDescent="0.25">
      <c r="A770">
        <v>7</v>
      </c>
      <c r="B770">
        <v>71</v>
      </c>
      <c r="C770">
        <v>1</v>
      </c>
      <c r="D770">
        <v>0</v>
      </c>
      <c r="E770">
        <v>2024</v>
      </c>
      <c r="F770" t="s">
        <v>36</v>
      </c>
      <c r="G770" t="s">
        <v>37</v>
      </c>
      <c r="H770" t="s">
        <v>46</v>
      </c>
      <c r="I770" t="s">
        <v>17</v>
      </c>
      <c r="J770" t="s">
        <v>95</v>
      </c>
      <c r="K770">
        <v>8.3339040013550356</v>
      </c>
      <c r="L770" t="s">
        <v>146</v>
      </c>
    </row>
    <row r="771" spans="1:12" x14ac:dyDescent="0.25">
      <c r="A771">
        <v>7</v>
      </c>
      <c r="B771">
        <v>71</v>
      </c>
      <c r="C771">
        <v>1</v>
      </c>
      <c r="D771">
        <v>1</v>
      </c>
      <c r="E771">
        <v>2024</v>
      </c>
      <c r="F771" t="s">
        <v>36</v>
      </c>
      <c r="G771" t="s">
        <v>37</v>
      </c>
      <c r="H771" t="s">
        <v>46</v>
      </c>
      <c r="I771" t="s">
        <v>17</v>
      </c>
      <c r="J771" t="s">
        <v>95</v>
      </c>
      <c r="K771">
        <v>8.3339040013550356</v>
      </c>
      <c r="L771" t="s">
        <v>145</v>
      </c>
    </row>
    <row r="772" spans="1:12" x14ac:dyDescent="0.25">
      <c r="A772">
        <v>7</v>
      </c>
      <c r="B772">
        <v>71</v>
      </c>
      <c r="C772">
        <v>1</v>
      </c>
      <c r="D772">
        <v>2</v>
      </c>
      <c r="E772">
        <v>2024</v>
      </c>
      <c r="F772" t="s">
        <v>36</v>
      </c>
      <c r="G772" t="s">
        <v>37</v>
      </c>
      <c r="H772" t="s">
        <v>46</v>
      </c>
      <c r="I772" t="s">
        <v>17</v>
      </c>
      <c r="J772" t="s">
        <v>95</v>
      </c>
      <c r="K772">
        <v>8.3339040013550356</v>
      </c>
      <c r="L772" t="s">
        <v>134</v>
      </c>
    </row>
    <row r="773" spans="1:12" x14ac:dyDescent="0.25">
      <c r="A773">
        <v>7</v>
      </c>
      <c r="B773">
        <v>71</v>
      </c>
      <c r="C773">
        <v>1</v>
      </c>
      <c r="D773">
        <v>0</v>
      </c>
      <c r="E773">
        <v>2024</v>
      </c>
      <c r="F773" t="s">
        <v>36</v>
      </c>
      <c r="G773" t="s">
        <v>37</v>
      </c>
      <c r="H773" t="s">
        <v>46</v>
      </c>
      <c r="I773" t="s">
        <v>17</v>
      </c>
      <c r="J773" t="s">
        <v>96</v>
      </c>
      <c r="K773">
        <v>3.8765749821942463E-3</v>
      </c>
      <c r="L773" t="s">
        <v>146</v>
      </c>
    </row>
    <row r="774" spans="1:12" x14ac:dyDescent="0.25">
      <c r="A774">
        <v>7</v>
      </c>
      <c r="B774">
        <v>71</v>
      </c>
      <c r="C774">
        <v>1</v>
      </c>
      <c r="D774">
        <v>1</v>
      </c>
      <c r="E774">
        <v>2024</v>
      </c>
      <c r="F774" t="s">
        <v>36</v>
      </c>
      <c r="G774" t="s">
        <v>37</v>
      </c>
      <c r="H774" t="s">
        <v>46</v>
      </c>
      <c r="I774" t="s">
        <v>17</v>
      </c>
      <c r="J774" t="s">
        <v>96</v>
      </c>
      <c r="K774">
        <v>3.8765749821942463E-3</v>
      </c>
      <c r="L774" t="s">
        <v>145</v>
      </c>
    </row>
    <row r="775" spans="1:12" x14ac:dyDescent="0.25">
      <c r="A775">
        <v>7</v>
      </c>
      <c r="B775">
        <v>71</v>
      </c>
      <c r="C775">
        <v>1</v>
      </c>
      <c r="D775">
        <v>2</v>
      </c>
      <c r="E775">
        <v>2024</v>
      </c>
      <c r="F775" t="s">
        <v>36</v>
      </c>
      <c r="G775" t="s">
        <v>37</v>
      </c>
      <c r="H775" t="s">
        <v>46</v>
      </c>
      <c r="I775" t="s">
        <v>17</v>
      </c>
      <c r="J775" t="s">
        <v>96</v>
      </c>
      <c r="K775">
        <v>3.8765749821942463E-3</v>
      </c>
      <c r="L775" t="s">
        <v>134</v>
      </c>
    </row>
    <row r="776" spans="1:12" x14ac:dyDescent="0.25">
      <c r="A776">
        <v>7</v>
      </c>
      <c r="B776">
        <v>71</v>
      </c>
      <c r="C776">
        <v>1</v>
      </c>
      <c r="D776">
        <v>0</v>
      </c>
      <c r="E776">
        <v>2024</v>
      </c>
      <c r="F776" t="s">
        <v>36</v>
      </c>
      <c r="G776" t="s">
        <v>37</v>
      </c>
      <c r="H776" t="s">
        <v>46</v>
      </c>
      <c r="I776" t="s">
        <v>17</v>
      </c>
      <c r="J776" t="s">
        <v>97</v>
      </c>
      <c r="K776">
        <v>14.3783849538691</v>
      </c>
      <c r="L776" t="s">
        <v>146</v>
      </c>
    </row>
    <row r="777" spans="1:12" x14ac:dyDescent="0.25">
      <c r="A777">
        <v>7</v>
      </c>
      <c r="B777">
        <v>71</v>
      </c>
      <c r="C777">
        <v>1</v>
      </c>
      <c r="D777">
        <v>1</v>
      </c>
      <c r="E777">
        <v>2024</v>
      </c>
      <c r="F777" t="s">
        <v>36</v>
      </c>
      <c r="G777" t="s">
        <v>37</v>
      </c>
      <c r="H777" t="s">
        <v>46</v>
      </c>
      <c r="I777" t="s">
        <v>17</v>
      </c>
      <c r="J777" t="s">
        <v>97</v>
      </c>
      <c r="K777">
        <v>14.3783849538691</v>
      </c>
      <c r="L777" t="s">
        <v>145</v>
      </c>
    </row>
    <row r="778" spans="1:12" x14ac:dyDescent="0.25">
      <c r="A778">
        <v>7</v>
      </c>
      <c r="B778">
        <v>71</v>
      </c>
      <c r="C778">
        <v>1</v>
      </c>
      <c r="D778">
        <v>2</v>
      </c>
      <c r="E778">
        <v>2024</v>
      </c>
      <c r="F778" t="s">
        <v>36</v>
      </c>
      <c r="G778" t="s">
        <v>37</v>
      </c>
      <c r="H778" t="s">
        <v>46</v>
      </c>
      <c r="I778" t="s">
        <v>17</v>
      </c>
      <c r="J778" t="s">
        <v>97</v>
      </c>
      <c r="K778">
        <v>14.3783849538691</v>
      </c>
      <c r="L778" t="s">
        <v>134</v>
      </c>
    </row>
    <row r="779" spans="1:12" x14ac:dyDescent="0.25">
      <c r="A779">
        <v>7</v>
      </c>
      <c r="B779">
        <v>71</v>
      </c>
      <c r="C779">
        <v>1</v>
      </c>
      <c r="D779">
        <v>0</v>
      </c>
      <c r="E779">
        <v>2024</v>
      </c>
      <c r="F779" t="s">
        <v>36</v>
      </c>
      <c r="G779" t="s">
        <v>37</v>
      </c>
      <c r="H779" t="s">
        <v>46</v>
      </c>
      <c r="I779" t="s">
        <v>17</v>
      </c>
      <c r="J779" t="s">
        <v>113</v>
      </c>
      <c r="K779">
        <v>5.4139041166286393E-2</v>
      </c>
      <c r="L779" t="s">
        <v>146</v>
      </c>
    </row>
    <row r="780" spans="1:12" x14ac:dyDescent="0.25">
      <c r="A780">
        <v>7</v>
      </c>
      <c r="B780">
        <v>71</v>
      </c>
      <c r="C780">
        <v>1</v>
      </c>
      <c r="D780">
        <v>1</v>
      </c>
      <c r="E780">
        <v>2024</v>
      </c>
      <c r="F780" t="s">
        <v>36</v>
      </c>
      <c r="G780" t="s">
        <v>37</v>
      </c>
      <c r="H780" t="s">
        <v>46</v>
      </c>
      <c r="I780" t="s">
        <v>17</v>
      </c>
      <c r="J780" t="s">
        <v>113</v>
      </c>
      <c r="K780">
        <v>5.4139041166286393E-2</v>
      </c>
      <c r="L780" t="s">
        <v>145</v>
      </c>
    </row>
    <row r="781" spans="1:12" x14ac:dyDescent="0.25">
      <c r="A781">
        <v>7</v>
      </c>
      <c r="B781">
        <v>71</v>
      </c>
      <c r="C781">
        <v>1</v>
      </c>
      <c r="D781">
        <v>2</v>
      </c>
      <c r="E781">
        <v>2024</v>
      </c>
      <c r="F781" t="s">
        <v>36</v>
      </c>
      <c r="G781" t="s">
        <v>37</v>
      </c>
      <c r="H781" t="s">
        <v>46</v>
      </c>
      <c r="I781" t="s">
        <v>17</v>
      </c>
      <c r="J781" t="s">
        <v>113</v>
      </c>
      <c r="K781">
        <v>5.4139041166286393E-2</v>
      </c>
      <c r="L781" t="s">
        <v>134</v>
      </c>
    </row>
    <row r="782" spans="1:12" x14ac:dyDescent="0.25">
      <c r="A782">
        <v>7</v>
      </c>
      <c r="B782">
        <v>71</v>
      </c>
      <c r="C782">
        <v>1</v>
      </c>
      <c r="D782">
        <v>0</v>
      </c>
      <c r="E782">
        <v>2024</v>
      </c>
      <c r="F782" t="s">
        <v>36</v>
      </c>
      <c r="G782" t="s">
        <v>37</v>
      </c>
      <c r="H782" t="s">
        <v>46</v>
      </c>
      <c r="I782" t="s">
        <v>18</v>
      </c>
      <c r="J782" t="s">
        <v>114</v>
      </c>
      <c r="K782">
        <v>3.1435070742245945</v>
      </c>
      <c r="L782" t="s">
        <v>146</v>
      </c>
    </row>
    <row r="783" spans="1:12" x14ac:dyDescent="0.25">
      <c r="A783">
        <v>7</v>
      </c>
      <c r="B783">
        <v>71</v>
      </c>
      <c r="C783">
        <v>1</v>
      </c>
      <c r="D783">
        <v>1</v>
      </c>
      <c r="E783">
        <v>2024</v>
      </c>
      <c r="F783" t="s">
        <v>36</v>
      </c>
      <c r="G783" t="s">
        <v>37</v>
      </c>
      <c r="H783" t="s">
        <v>46</v>
      </c>
      <c r="I783" t="s">
        <v>18</v>
      </c>
      <c r="J783" t="s">
        <v>114</v>
      </c>
      <c r="K783">
        <v>3.1435070742245945</v>
      </c>
      <c r="L783" t="s">
        <v>145</v>
      </c>
    </row>
    <row r="784" spans="1:12" x14ac:dyDescent="0.25">
      <c r="A784">
        <v>7</v>
      </c>
      <c r="B784">
        <v>71</v>
      </c>
      <c r="C784">
        <v>1</v>
      </c>
      <c r="D784">
        <v>2</v>
      </c>
      <c r="E784">
        <v>2024</v>
      </c>
      <c r="F784" t="s">
        <v>36</v>
      </c>
      <c r="G784" t="s">
        <v>37</v>
      </c>
      <c r="H784" t="s">
        <v>46</v>
      </c>
      <c r="I784" t="s">
        <v>18</v>
      </c>
      <c r="J784" t="s">
        <v>114</v>
      </c>
      <c r="K784">
        <v>3.1435070742245945</v>
      </c>
      <c r="L784" t="s">
        <v>134</v>
      </c>
    </row>
    <row r="785" spans="1:12" x14ac:dyDescent="0.25">
      <c r="A785">
        <v>7</v>
      </c>
      <c r="B785">
        <v>71</v>
      </c>
      <c r="C785">
        <v>1</v>
      </c>
      <c r="D785">
        <v>0</v>
      </c>
      <c r="E785">
        <v>2024</v>
      </c>
      <c r="F785" t="s">
        <v>36</v>
      </c>
      <c r="G785" t="s">
        <v>37</v>
      </c>
      <c r="H785" t="s">
        <v>46</v>
      </c>
      <c r="I785" t="s">
        <v>18</v>
      </c>
      <c r="J785" t="s">
        <v>101</v>
      </c>
      <c r="K785">
        <v>0.3199643707279311</v>
      </c>
      <c r="L785" t="s">
        <v>146</v>
      </c>
    </row>
    <row r="786" spans="1:12" x14ac:dyDescent="0.25">
      <c r="A786">
        <v>7</v>
      </c>
      <c r="B786">
        <v>71</v>
      </c>
      <c r="C786">
        <v>1</v>
      </c>
      <c r="D786">
        <v>1</v>
      </c>
      <c r="E786">
        <v>2024</v>
      </c>
      <c r="F786" t="s">
        <v>36</v>
      </c>
      <c r="G786" t="s">
        <v>37</v>
      </c>
      <c r="H786" t="s">
        <v>46</v>
      </c>
      <c r="I786" t="s">
        <v>18</v>
      </c>
      <c r="J786" t="s">
        <v>101</v>
      </c>
      <c r="K786">
        <v>0.15998218536396555</v>
      </c>
      <c r="L786" t="s">
        <v>145</v>
      </c>
    </row>
    <row r="787" spans="1:12" x14ac:dyDescent="0.25">
      <c r="A787">
        <v>7</v>
      </c>
      <c r="B787">
        <v>71</v>
      </c>
      <c r="C787">
        <v>1</v>
      </c>
      <c r="D787">
        <v>2</v>
      </c>
      <c r="E787">
        <v>2024</v>
      </c>
      <c r="F787" t="s">
        <v>36</v>
      </c>
      <c r="G787" t="s">
        <v>37</v>
      </c>
      <c r="H787" t="s">
        <v>46</v>
      </c>
      <c r="I787" t="s">
        <v>18</v>
      </c>
      <c r="J787" t="s">
        <v>101</v>
      </c>
      <c r="K787">
        <v>0.15998218536396555</v>
      </c>
      <c r="L787" t="s">
        <v>134</v>
      </c>
    </row>
    <row r="788" spans="1:12" x14ac:dyDescent="0.25">
      <c r="A788">
        <v>7</v>
      </c>
      <c r="B788">
        <v>71</v>
      </c>
      <c r="C788">
        <v>1</v>
      </c>
      <c r="D788">
        <v>0</v>
      </c>
      <c r="E788">
        <v>2024</v>
      </c>
      <c r="F788" t="s">
        <v>36</v>
      </c>
      <c r="G788" t="s">
        <v>37</v>
      </c>
      <c r="H788" t="s">
        <v>46</v>
      </c>
      <c r="I788" t="s">
        <v>18</v>
      </c>
      <c r="J788" t="s">
        <v>103</v>
      </c>
      <c r="K788">
        <v>9.0436458604038455E-2</v>
      </c>
      <c r="L788" t="s">
        <v>146</v>
      </c>
    </row>
    <row r="789" spans="1:12" x14ac:dyDescent="0.25">
      <c r="A789">
        <v>7</v>
      </c>
      <c r="B789">
        <v>71</v>
      </c>
      <c r="C789">
        <v>1</v>
      </c>
      <c r="D789">
        <v>1</v>
      </c>
      <c r="E789">
        <v>2024</v>
      </c>
      <c r="F789" t="s">
        <v>36</v>
      </c>
      <c r="G789" t="s">
        <v>37</v>
      </c>
      <c r="H789" t="s">
        <v>46</v>
      </c>
      <c r="I789" t="s">
        <v>18</v>
      </c>
      <c r="J789" t="s">
        <v>103</v>
      </c>
      <c r="K789">
        <v>9.0436458604038455E-2</v>
      </c>
      <c r="L789" t="s">
        <v>145</v>
      </c>
    </row>
    <row r="790" spans="1:12" x14ac:dyDescent="0.25">
      <c r="A790">
        <v>7</v>
      </c>
      <c r="B790">
        <v>71</v>
      </c>
      <c r="C790">
        <v>1</v>
      </c>
      <c r="D790">
        <v>2</v>
      </c>
      <c r="E790">
        <v>2024</v>
      </c>
      <c r="F790" t="s">
        <v>36</v>
      </c>
      <c r="G790" t="s">
        <v>37</v>
      </c>
      <c r="H790" t="s">
        <v>46</v>
      </c>
      <c r="I790" t="s">
        <v>18</v>
      </c>
      <c r="J790" t="s">
        <v>103</v>
      </c>
      <c r="K790">
        <v>9.0436458604038455E-2</v>
      </c>
      <c r="L790" t="s">
        <v>134</v>
      </c>
    </row>
    <row r="791" spans="1:12" x14ac:dyDescent="0.25">
      <c r="A791">
        <v>7</v>
      </c>
      <c r="B791">
        <v>71</v>
      </c>
      <c r="C791">
        <v>1</v>
      </c>
      <c r="D791">
        <v>0</v>
      </c>
      <c r="E791">
        <v>2024</v>
      </c>
      <c r="F791" t="s">
        <v>36</v>
      </c>
      <c r="G791" t="s">
        <v>37</v>
      </c>
      <c r="H791" t="s">
        <v>46</v>
      </c>
      <c r="I791" t="s">
        <v>18</v>
      </c>
      <c r="J791" t="s">
        <v>111</v>
      </c>
      <c r="K791">
        <v>2.744865189005281E-2</v>
      </c>
      <c r="L791" t="s">
        <v>146</v>
      </c>
    </row>
    <row r="792" spans="1:12" x14ac:dyDescent="0.25">
      <c r="A792">
        <v>7</v>
      </c>
      <c r="B792">
        <v>71</v>
      </c>
      <c r="C792">
        <v>1</v>
      </c>
      <c r="D792">
        <v>1</v>
      </c>
      <c r="E792">
        <v>2024</v>
      </c>
      <c r="F792" t="s">
        <v>36</v>
      </c>
      <c r="G792" t="s">
        <v>37</v>
      </c>
      <c r="H792" t="s">
        <v>46</v>
      </c>
      <c r="I792" t="s">
        <v>18</v>
      </c>
      <c r="J792" t="s">
        <v>111</v>
      </c>
      <c r="K792">
        <v>1.3724325945026405E-2</v>
      </c>
      <c r="L792" t="s">
        <v>145</v>
      </c>
    </row>
    <row r="793" spans="1:12" x14ac:dyDescent="0.25">
      <c r="A793">
        <v>7</v>
      </c>
      <c r="B793">
        <v>71</v>
      </c>
      <c r="C793">
        <v>1</v>
      </c>
      <c r="D793">
        <v>2</v>
      </c>
      <c r="E793">
        <v>2024</v>
      </c>
      <c r="F793" t="s">
        <v>36</v>
      </c>
      <c r="G793" t="s">
        <v>37</v>
      </c>
      <c r="H793" t="s">
        <v>46</v>
      </c>
      <c r="I793" t="s">
        <v>18</v>
      </c>
      <c r="J793" t="s">
        <v>111</v>
      </c>
      <c r="K793">
        <v>1.3724325945026405E-2</v>
      </c>
      <c r="L793" t="s">
        <v>134</v>
      </c>
    </row>
    <row r="794" spans="1:12" x14ac:dyDescent="0.25">
      <c r="A794">
        <v>7</v>
      </c>
      <c r="B794">
        <v>71</v>
      </c>
      <c r="C794">
        <v>1</v>
      </c>
      <c r="D794">
        <v>0</v>
      </c>
      <c r="E794">
        <v>2024</v>
      </c>
      <c r="F794" t="s">
        <v>36</v>
      </c>
      <c r="G794" t="s">
        <v>37</v>
      </c>
      <c r="H794" t="s">
        <v>46</v>
      </c>
      <c r="I794" t="s">
        <v>19</v>
      </c>
      <c r="J794" t="s">
        <v>107</v>
      </c>
      <c r="K794">
        <v>2.9885404208986257</v>
      </c>
      <c r="L794" t="s">
        <v>146</v>
      </c>
    </row>
    <row r="795" spans="1:12" x14ac:dyDescent="0.25">
      <c r="A795">
        <v>7</v>
      </c>
      <c r="B795">
        <v>71</v>
      </c>
      <c r="C795">
        <v>1</v>
      </c>
      <c r="D795">
        <v>1</v>
      </c>
      <c r="E795">
        <v>2024</v>
      </c>
      <c r="F795" t="s">
        <v>36</v>
      </c>
      <c r="G795" t="s">
        <v>37</v>
      </c>
      <c r="H795" t="s">
        <v>46</v>
      </c>
      <c r="I795" t="s">
        <v>19</v>
      </c>
      <c r="J795" t="s">
        <v>107</v>
      </c>
      <c r="K795">
        <v>2.9885404208986257</v>
      </c>
      <c r="L795" t="s">
        <v>145</v>
      </c>
    </row>
    <row r="796" spans="1:12" x14ac:dyDescent="0.25">
      <c r="A796">
        <v>7</v>
      </c>
      <c r="B796">
        <v>71</v>
      </c>
      <c r="C796">
        <v>1</v>
      </c>
      <c r="D796">
        <v>2</v>
      </c>
      <c r="E796">
        <v>2024</v>
      </c>
      <c r="F796" t="s">
        <v>36</v>
      </c>
      <c r="G796" t="s">
        <v>37</v>
      </c>
      <c r="H796" t="s">
        <v>46</v>
      </c>
      <c r="I796" t="s">
        <v>19</v>
      </c>
      <c r="J796" t="s">
        <v>107</v>
      </c>
      <c r="K796">
        <v>2.9885404208986257</v>
      </c>
      <c r="L796" t="s">
        <v>134</v>
      </c>
    </row>
    <row r="797" spans="1:12" x14ac:dyDescent="0.25">
      <c r="A797">
        <v>7</v>
      </c>
      <c r="B797">
        <v>71</v>
      </c>
      <c r="C797">
        <v>1</v>
      </c>
      <c r="D797">
        <v>0</v>
      </c>
      <c r="E797">
        <v>2024</v>
      </c>
      <c r="F797" t="s">
        <v>36</v>
      </c>
      <c r="G797" t="s">
        <v>37</v>
      </c>
      <c r="H797" t="s">
        <v>46</v>
      </c>
      <c r="I797" t="s">
        <v>19</v>
      </c>
      <c r="J797" t="s">
        <v>108</v>
      </c>
      <c r="K797">
        <v>0.2314325685270455</v>
      </c>
      <c r="L797" t="s">
        <v>146</v>
      </c>
    </row>
    <row r="798" spans="1:12" x14ac:dyDescent="0.25">
      <c r="A798">
        <v>7</v>
      </c>
      <c r="B798">
        <v>71</v>
      </c>
      <c r="C798">
        <v>1</v>
      </c>
      <c r="D798">
        <v>1</v>
      </c>
      <c r="E798">
        <v>2024</v>
      </c>
      <c r="F798" t="s">
        <v>36</v>
      </c>
      <c r="G798" t="s">
        <v>37</v>
      </c>
      <c r="H798" t="s">
        <v>46</v>
      </c>
      <c r="I798" t="s">
        <v>19</v>
      </c>
      <c r="J798" t="s">
        <v>108</v>
      </c>
      <c r="K798">
        <v>0.2314325685270455</v>
      </c>
      <c r="L798" t="s">
        <v>145</v>
      </c>
    </row>
    <row r="799" spans="1:12" x14ac:dyDescent="0.25">
      <c r="A799">
        <v>7</v>
      </c>
      <c r="B799">
        <v>71</v>
      </c>
      <c r="C799">
        <v>1</v>
      </c>
      <c r="D799">
        <v>2</v>
      </c>
      <c r="E799">
        <v>2024</v>
      </c>
      <c r="F799" t="s">
        <v>36</v>
      </c>
      <c r="G799" t="s">
        <v>37</v>
      </c>
      <c r="H799" t="s">
        <v>46</v>
      </c>
      <c r="I799" t="s">
        <v>19</v>
      </c>
      <c r="J799" t="s">
        <v>108</v>
      </c>
      <c r="K799">
        <v>0.2314325685270455</v>
      </c>
      <c r="L799" t="s">
        <v>134</v>
      </c>
    </row>
  </sheetData>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1EE0D-DB22-4EBB-8FFC-9F1F33BF79F1}">
  <dimension ref="B2:E23"/>
  <sheetViews>
    <sheetView showGridLines="0" showRowColHeaders="0" zoomScaleNormal="100" workbookViewId="0">
      <selection activeCell="B2" sqref="B2:D2"/>
    </sheetView>
  </sheetViews>
  <sheetFormatPr baseColWidth="10" defaultColWidth="9.140625" defaultRowHeight="15" x14ac:dyDescent="0.25"/>
  <cols>
    <col min="1" max="1" width="2.85546875" customWidth="1"/>
    <col min="2" max="2" width="29.85546875" customWidth="1"/>
    <col min="3" max="3" width="37" customWidth="1"/>
    <col min="4" max="4" width="42.28515625" customWidth="1"/>
    <col min="5" max="5" width="37.140625" style="107" customWidth="1"/>
    <col min="6" max="6" width="11.85546875" bestFit="1" customWidth="1"/>
    <col min="7" max="7" width="10.7109375" bestFit="1" customWidth="1"/>
    <col min="8" max="8" width="14" bestFit="1" customWidth="1"/>
    <col min="9" max="10" width="10.42578125" bestFit="1" customWidth="1"/>
    <col min="11" max="11" width="14.42578125" bestFit="1" customWidth="1"/>
    <col min="12" max="12" width="11.28515625" bestFit="1" customWidth="1"/>
  </cols>
  <sheetData>
    <row r="2" spans="2:4" ht="50.25" customHeight="1" x14ac:dyDescent="0.25">
      <c r="B2" s="175" t="str">
        <f>"  Wirkstoffklassenanteile der Verbrauchsmengen und der populationsweiten 
  Therapiehäufigkeit "&amp;Berichtsjahr</f>
        <v xml:space="preserve">  Wirkstoffklassenanteile der Verbrauchsmengen und der populationsweiten 
  Therapiehäufigkeit 2024</v>
      </c>
      <c r="C2" s="176"/>
      <c r="D2" s="177"/>
    </row>
    <row r="4" spans="2:4" ht="104.25" customHeight="1" x14ac:dyDescent="0.25">
      <c r="B4" s="173" t="s">
        <v>700</v>
      </c>
      <c r="C4" s="173"/>
      <c r="D4" s="173"/>
    </row>
    <row r="6" spans="2:4" ht="15.75" x14ac:dyDescent="0.25">
      <c r="C6" s="138"/>
      <c r="D6" s="139"/>
    </row>
    <row r="7" spans="2:4" x14ac:dyDescent="0.25">
      <c r="C7" s="140"/>
      <c r="D7" s="141"/>
    </row>
    <row r="8" spans="2:4" x14ac:dyDescent="0.25">
      <c r="C8" s="140"/>
      <c r="D8" s="141"/>
    </row>
    <row r="9" spans="2:4" x14ac:dyDescent="0.25">
      <c r="C9" s="140"/>
      <c r="D9" s="141"/>
    </row>
    <row r="10" spans="2:4" x14ac:dyDescent="0.25">
      <c r="C10" s="140"/>
      <c r="D10" s="141"/>
    </row>
    <row r="11" spans="2:4" x14ac:dyDescent="0.25">
      <c r="C11" s="140"/>
      <c r="D11" s="141"/>
    </row>
    <row r="12" spans="2:4" x14ac:dyDescent="0.25">
      <c r="C12" s="140"/>
      <c r="D12" s="141"/>
    </row>
    <row r="13" spans="2:4" x14ac:dyDescent="0.25">
      <c r="C13" s="140"/>
      <c r="D13" s="141"/>
    </row>
    <row r="14" spans="2:4" x14ac:dyDescent="0.25">
      <c r="C14" s="140"/>
      <c r="D14" s="141"/>
    </row>
    <row r="15" spans="2:4" x14ac:dyDescent="0.25">
      <c r="C15" s="140"/>
      <c r="D15" s="141"/>
    </row>
    <row r="16" spans="2:4" x14ac:dyDescent="0.25">
      <c r="C16" s="140"/>
      <c r="D16" s="141"/>
    </row>
    <row r="17" spans="3:4" x14ac:dyDescent="0.25">
      <c r="C17" s="140"/>
      <c r="D17" s="141"/>
    </row>
    <row r="18" spans="3:4" x14ac:dyDescent="0.25">
      <c r="C18" s="140"/>
      <c r="D18" s="141"/>
    </row>
    <row r="19" spans="3:4" x14ac:dyDescent="0.25">
      <c r="C19" s="140"/>
      <c r="D19" s="141"/>
    </row>
    <row r="20" spans="3:4" x14ac:dyDescent="0.25">
      <c r="C20" s="140"/>
      <c r="D20" s="141"/>
    </row>
    <row r="21" spans="3:4" x14ac:dyDescent="0.25">
      <c r="C21" s="140"/>
      <c r="D21" s="141"/>
    </row>
    <row r="22" spans="3:4" x14ac:dyDescent="0.25">
      <c r="C22" s="156"/>
      <c r="D22" s="156"/>
    </row>
    <row r="23" spans="3:4" x14ac:dyDescent="0.25">
      <c r="C23" s="11"/>
      <c r="D23" s="11"/>
    </row>
  </sheetData>
  <sheetProtection algorithmName="SHA-512" hashValue="vVlUsIoaNvvzKqDbPul1PfhYJ+PM0yYirmvIYSseJSev/VmWZkuPuY3WMu23cd53TKW3uN8Mg93t+hBZZ6QVDw==" saltValue="NmLfuvyuHEiXbjRyw0w1lQ==" spinCount="100000" sheet="1" objects="1" scenarios="1" pivotTables="0"/>
  <mergeCells count="2">
    <mergeCell ref="B2:D2"/>
    <mergeCell ref="B4:D4"/>
  </mergeCells>
  <pageMargins left="0.7" right="0.7" top="0.75" bottom="0.75" header="0.3" footer="0.3"/>
  <pageSetup paperSize="9" orientation="portrait" r:id="rId1"/>
  <drawing r:id="rId2"/>
  <legacyDrawing r:id="rId3"/>
  <extLst>
    <ext xmlns:x14="http://schemas.microsoft.com/office/spreadsheetml/2009/9/main" uri="{A8765BA9-456A-4dab-B4F3-ACF838C121DE}">
      <x14:slicerList>
        <x14:slicer r:id="rId4"/>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81E1-49E2-4B0C-B261-0457FCC0DD6A}">
  <dimension ref="A1:K35"/>
  <sheetViews>
    <sheetView showGridLines="0" workbookViewId="0"/>
  </sheetViews>
  <sheetFormatPr baseColWidth="10" defaultColWidth="9.140625" defaultRowHeight="15" x14ac:dyDescent="0.25"/>
  <cols>
    <col min="1" max="1" width="77.85546875" customWidth="1"/>
    <col min="2" max="2" width="28.28515625" bestFit="1" customWidth="1"/>
    <col min="3" max="3" width="18.7109375" bestFit="1" customWidth="1"/>
    <col min="4" max="4" width="34.85546875" bestFit="1" customWidth="1"/>
  </cols>
  <sheetData>
    <row r="1" spans="1:4" x14ac:dyDescent="0.25">
      <c r="A1" s="1" t="s">
        <v>1</v>
      </c>
      <c r="B1" t="s" vm="4">
        <v>316</v>
      </c>
    </row>
    <row r="2" spans="1:4" x14ac:dyDescent="0.25">
      <c r="A2" s="1" t="s">
        <v>67</v>
      </c>
      <c r="B2" t="s" vm="2">
        <v>10</v>
      </c>
      <c r="C2" s="1" t="s">
        <v>1</v>
      </c>
      <c r="D2" t="s" vm="5">
        <v>316</v>
      </c>
    </row>
    <row r="3" spans="1:4" x14ac:dyDescent="0.25">
      <c r="A3" s="1" t="s">
        <v>6</v>
      </c>
      <c r="B3" t="s" vm="3">
        <v>702</v>
      </c>
      <c r="C3" s="1" t="s">
        <v>59</v>
      </c>
      <c r="D3" s="107" t="s" vm="1">
        <v>134</v>
      </c>
    </row>
    <row r="4" spans="1:4" x14ac:dyDescent="0.25">
      <c r="D4" s="107"/>
    </row>
    <row r="5" spans="1:4" x14ac:dyDescent="0.25">
      <c r="A5" s="1" t="s">
        <v>47</v>
      </c>
      <c r="B5" s="111" t="s">
        <v>60</v>
      </c>
      <c r="C5" s="1" t="s">
        <v>47</v>
      </c>
      <c r="D5" s="112" t="s">
        <v>132</v>
      </c>
    </row>
    <row r="6" spans="1:4" x14ac:dyDescent="0.25">
      <c r="A6" s="2" t="s">
        <v>11</v>
      </c>
      <c r="B6" s="106">
        <v>23.362196194716599</v>
      </c>
      <c r="C6" s="2" t="s">
        <v>11</v>
      </c>
      <c r="D6" s="107">
        <v>28.048787141578103</v>
      </c>
    </row>
    <row r="7" spans="1:4" x14ac:dyDescent="0.25">
      <c r="A7" s="2" t="s">
        <v>232</v>
      </c>
      <c r="B7" s="106">
        <v>0.82074481455408577</v>
      </c>
      <c r="C7" s="2" t="s">
        <v>232</v>
      </c>
      <c r="D7" s="107">
        <v>0.77504320772667412</v>
      </c>
    </row>
    <row r="8" spans="1:4" x14ac:dyDescent="0.25">
      <c r="A8" s="2" t="s">
        <v>229</v>
      </c>
      <c r="B8" s="106">
        <v>0.45982259658818869</v>
      </c>
      <c r="C8" s="2" t="s">
        <v>229</v>
      </c>
      <c r="D8" s="107">
        <v>9.1437706731668875</v>
      </c>
    </row>
    <row r="9" spans="1:4" x14ac:dyDescent="0.25">
      <c r="A9" s="2" t="s">
        <v>230</v>
      </c>
      <c r="B9" s="106">
        <v>0.12436122750934578</v>
      </c>
      <c r="C9" s="2" t="s">
        <v>230</v>
      </c>
      <c r="D9" s="107">
        <v>0.95781918396142973</v>
      </c>
    </row>
    <row r="10" spans="1:4" x14ac:dyDescent="0.25">
      <c r="A10" s="2" t="s">
        <v>13</v>
      </c>
      <c r="B10" s="106">
        <v>2.7189766181407182</v>
      </c>
      <c r="C10" s="2" t="s">
        <v>13</v>
      </c>
      <c r="D10" s="107">
        <v>1.9416237027302576</v>
      </c>
    </row>
    <row r="11" spans="1:4" x14ac:dyDescent="0.25">
      <c r="A11" s="2" t="s">
        <v>14</v>
      </c>
      <c r="B11" s="106">
        <v>3.4029108139090747</v>
      </c>
      <c r="C11" s="2" t="s">
        <v>14</v>
      </c>
      <c r="D11" s="107">
        <v>26.259537866979326</v>
      </c>
    </row>
    <row r="12" spans="1:4" x14ac:dyDescent="0.25">
      <c r="A12" s="2" t="s">
        <v>233</v>
      </c>
      <c r="B12" s="106">
        <v>4.4262571166445435</v>
      </c>
      <c r="C12" s="2" t="s">
        <v>233</v>
      </c>
      <c r="D12" s="107">
        <v>4.2151785012153065</v>
      </c>
    </row>
    <row r="13" spans="1:4" x14ac:dyDescent="0.25">
      <c r="A13" s="2" t="s">
        <v>15</v>
      </c>
      <c r="B13" s="106">
        <v>10.349532666329846</v>
      </c>
      <c r="C13" s="2" t="s">
        <v>15</v>
      </c>
      <c r="D13" s="107">
        <v>21.197635953762482</v>
      </c>
    </row>
    <row r="14" spans="1:4" x14ac:dyDescent="0.25">
      <c r="A14" s="2" t="s">
        <v>16</v>
      </c>
      <c r="B14" s="106">
        <v>48.144047260339036</v>
      </c>
      <c r="C14" s="2" t="s">
        <v>16</v>
      </c>
      <c r="D14" s="107">
        <v>35.878205421952792</v>
      </c>
    </row>
    <row r="15" spans="1:4" x14ac:dyDescent="0.25">
      <c r="A15" s="2" t="s">
        <v>17</v>
      </c>
      <c r="B15" s="106">
        <v>204.87800742334008</v>
      </c>
      <c r="C15" s="2" t="s">
        <v>17</v>
      </c>
      <c r="D15" s="107">
        <v>68.806581688340628</v>
      </c>
    </row>
    <row r="16" spans="1:4" x14ac:dyDescent="0.25">
      <c r="A16" s="2" t="s">
        <v>24</v>
      </c>
      <c r="B16" s="106">
        <v>7.8604360919778813</v>
      </c>
      <c r="C16" s="2" t="s">
        <v>24</v>
      </c>
      <c r="D16" s="107">
        <v>2.16285015538989</v>
      </c>
    </row>
    <row r="17" spans="1:11" x14ac:dyDescent="0.25">
      <c r="A17" s="2" t="s">
        <v>231</v>
      </c>
      <c r="B17" s="106">
        <v>28.063159635648162</v>
      </c>
      <c r="C17" s="2" t="s">
        <v>231</v>
      </c>
      <c r="D17" s="107">
        <v>35.014891726488791</v>
      </c>
    </row>
    <row r="18" spans="1:11" x14ac:dyDescent="0.25">
      <c r="A18" s="2" t="s">
        <v>18</v>
      </c>
      <c r="B18" s="106">
        <v>35.373337785051902</v>
      </c>
      <c r="C18" s="2" t="s">
        <v>18</v>
      </c>
      <c r="D18" s="107">
        <v>8.6735676960211432</v>
      </c>
    </row>
    <row r="19" spans="1:11" x14ac:dyDescent="0.25">
      <c r="A19" s="2" t="s">
        <v>19</v>
      </c>
      <c r="B19" s="106">
        <v>91.370021162345921</v>
      </c>
      <c r="C19" s="2" t="s">
        <v>19</v>
      </c>
      <c r="D19" s="107">
        <v>21.640849011871829</v>
      </c>
    </row>
    <row r="20" spans="1:11" x14ac:dyDescent="0.25">
      <c r="A20" s="111" t="s">
        <v>51</v>
      </c>
      <c r="B20" s="106">
        <v>461.35381140709546</v>
      </c>
      <c r="C20" s="111" t="s">
        <v>51</v>
      </c>
      <c r="D20" s="107">
        <v>264.71634193118547</v>
      </c>
    </row>
    <row r="21" spans="1:11" x14ac:dyDescent="0.25">
      <c r="D21" s="107"/>
    </row>
    <row r="22" spans="1:11" x14ac:dyDescent="0.25">
      <c r="D22" s="107"/>
    </row>
    <row r="23" spans="1:11" x14ac:dyDescent="0.25">
      <c r="D23" s="107"/>
    </row>
    <row r="24" spans="1:11" x14ac:dyDescent="0.25">
      <c r="A24" s="137" t="s">
        <v>269</v>
      </c>
      <c r="B24" s="137" t="s">
        <v>268</v>
      </c>
      <c r="C24" s="137" t="s">
        <v>10</v>
      </c>
      <c r="D24" s="107"/>
    </row>
    <row r="25" spans="1:11" x14ac:dyDescent="0.25">
      <c r="A25" s="154" t="str">
        <f>IF(ISBLANK($B$30),GETPIVOTDATA("[Measures].[Sum of Verbrauchsmenge]",$A$5),"")</f>
        <v/>
      </c>
      <c r="B25" s="155" t="str">
        <f>IF(ISBLANK($B$30),GETPIVOTDATA("[Measures].[Sum of Populationsweite Therapiehäufigkeit]",$C$5),"")</f>
        <v/>
      </c>
      <c r="C25" s="107" t="str">
        <f>IF(ISBLANK($B$30),"(Minimierung)","")</f>
        <v/>
      </c>
      <c r="D25" s="107"/>
    </row>
    <row r="26" spans="1:11" x14ac:dyDescent="0.25">
      <c r="D26" s="107"/>
    </row>
    <row r="27" spans="1:11" x14ac:dyDescent="0.25">
      <c r="D27" s="107"/>
    </row>
    <row r="28" spans="1:11" x14ac:dyDescent="0.25">
      <c r="B28" s="107"/>
      <c r="D28" s="107"/>
    </row>
    <row r="29" spans="1:11" x14ac:dyDescent="0.25">
      <c r="A29" s="1" t="s">
        <v>6</v>
      </c>
    </row>
    <row r="30" spans="1:11" x14ac:dyDescent="0.25">
      <c r="A30" t="s">
        <v>27</v>
      </c>
      <c r="B30" t="s">
        <v>34</v>
      </c>
      <c r="C30" t="s">
        <v>20</v>
      </c>
      <c r="D30" t="s">
        <v>33</v>
      </c>
      <c r="E30" t="s">
        <v>32</v>
      </c>
      <c r="F30" t="s">
        <v>37</v>
      </c>
      <c r="G30" t="s">
        <v>28</v>
      </c>
      <c r="H30" t="s">
        <v>9</v>
      </c>
      <c r="I30" t="s">
        <v>26</v>
      </c>
      <c r="J30" t="s">
        <v>29</v>
      </c>
      <c r="K30" t="s">
        <v>703</v>
      </c>
    </row>
    <row r="31" spans="1:11" x14ac:dyDescent="0.25">
      <c r="A31" t="str">
        <f>IF(ISBLANK($B$30),$A$30,"")</f>
        <v/>
      </c>
      <c r="D31" s="107"/>
    </row>
    <row r="32" spans="1:11" x14ac:dyDescent="0.25">
      <c r="D32" s="107"/>
    </row>
    <row r="34" spans="1:1" x14ac:dyDescent="0.25">
      <c r="A34" s="142" t="s">
        <v>299</v>
      </c>
    </row>
    <row r="35" spans="1:1" ht="31.5" customHeight="1" x14ac:dyDescent="0.25">
      <c r="A35" s="144" t="str">
        <f>IF(NOT(ISBLANK($B$30)),"Fehler: Bitte nur eine Nutzungsart auswählen!","")</f>
        <v>Fehler: Bitte nur eine Nutzungsart auswählen!</v>
      </c>
    </row>
  </sheetData>
  <conditionalFormatting sqref="A35">
    <cfRule type="expression" dxfId="26" priority="1">
      <formula>ISBLANK($B$30)</formula>
    </cfRule>
    <cfRule type="expression" dxfId="25" priority="2">
      <formula>NOT(ISBLANK($B$30))</formula>
    </cfRule>
  </conditionalFormatting>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6468-9FA4-4CA7-8BCE-45C0E9DBF6B0}">
  <sheetPr>
    <pageSetUpPr autoPageBreaks="0"/>
  </sheetPr>
  <dimension ref="A2:R67"/>
  <sheetViews>
    <sheetView showGridLines="0" showRowColHeaders="0" zoomScaleNormal="100" workbookViewId="0">
      <pane xSplit="5" ySplit="7" topLeftCell="F8" activePane="bottomRight" state="frozen"/>
      <selection pane="topRight" activeCell="E1" sqref="E1"/>
      <selection pane="bottomLeft" activeCell="A3" sqref="A3"/>
      <selection pane="bottomRight" activeCell="B2" sqref="B2:R2"/>
    </sheetView>
  </sheetViews>
  <sheetFormatPr baseColWidth="10" defaultColWidth="9.140625" defaultRowHeight="15" x14ac:dyDescent="0.25"/>
  <cols>
    <col min="1" max="1" width="2.85546875" style="11" customWidth="1"/>
    <col min="2" max="2" width="8.42578125" style="11" bestFit="1" customWidth="1" collapsed="1"/>
    <col min="3" max="3" width="22.5703125" style="11" bestFit="1" customWidth="1" collapsed="1"/>
    <col min="4" max="4" width="12.5703125" style="11" bestFit="1" customWidth="1" collapsed="1"/>
    <col min="5" max="5" width="3.42578125" style="13" bestFit="1" customWidth="1" collapsed="1"/>
    <col min="6" max="6" width="11.7109375" style="42" customWidth="1" collapsed="1"/>
    <col min="7" max="7" width="2.7109375" style="42" customWidth="1"/>
    <col min="8" max="8" width="11.7109375" style="42" customWidth="1" collapsed="1"/>
    <col min="9" max="9" width="11.7109375" style="12" customWidth="1" collapsed="1"/>
    <col min="10" max="13" width="11.7109375" style="42" customWidth="1" collapsed="1"/>
    <col min="14" max="14" width="2.7109375" style="42" customWidth="1"/>
    <col min="15" max="15" width="11.7109375" style="42" customWidth="1" collapsed="1"/>
    <col min="16" max="16" width="11.7109375" style="12" customWidth="1" collapsed="1"/>
    <col min="17" max="18" width="11.7109375" style="42" customWidth="1" collapsed="1"/>
    <col min="19" max="16384" width="9.140625" style="11" collapsed="1"/>
  </cols>
  <sheetData>
    <row r="2" spans="2:18" ht="24.95" customHeight="1" x14ac:dyDescent="0.25">
      <c r="B2" s="161" t="str">
        <f>"  Betriebszahlen "&amp;Berichtsjahr</f>
        <v xml:space="preserve">  Betriebszahlen 2024</v>
      </c>
      <c r="C2" s="170"/>
      <c r="D2" s="170"/>
      <c r="E2" s="170"/>
      <c r="F2" s="170"/>
      <c r="G2" s="170"/>
      <c r="H2" s="170"/>
      <c r="I2" s="170"/>
      <c r="J2" s="170"/>
      <c r="K2" s="170"/>
      <c r="L2" s="170"/>
      <c r="M2" s="170"/>
      <c r="N2" s="170"/>
      <c r="O2" s="170"/>
      <c r="P2" s="170"/>
      <c r="Q2" s="170"/>
      <c r="R2" s="162"/>
    </row>
    <row r="3" spans="2:18" ht="24.95" customHeight="1" x14ac:dyDescent="0.25">
      <c r="B3" s="56"/>
      <c r="C3" s="56"/>
      <c r="D3" s="56"/>
      <c r="E3" s="56"/>
      <c r="F3" s="56"/>
      <c r="G3" s="56"/>
      <c r="H3" s="56"/>
      <c r="I3" s="56"/>
      <c r="J3" s="56"/>
      <c r="K3" s="56"/>
      <c r="L3" s="56"/>
      <c r="M3" s="56"/>
      <c r="N3" s="56"/>
      <c r="O3" s="56"/>
      <c r="P3" s="56"/>
      <c r="Q3" s="56"/>
      <c r="R3" s="56"/>
    </row>
    <row r="4" spans="2:18" ht="81.75" customHeight="1" x14ac:dyDescent="0.25">
      <c r="B4" s="178" t="s">
        <v>168</v>
      </c>
      <c r="C4" s="178"/>
      <c r="D4" s="178"/>
      <c r="E4" s="178"/>
      <c r="F4" s="178"/>
      <c r="G4" s="178"/>
      <c r="H4" s="178"/>
      <c r="I4" s="178"/>
      <c r="J4" s="178"/>
      <c r="K4" s="178"/>
      <c r="L4" s="178"/>
      <c r="M4" s="178"/>
      <c r="N4" s="178"/>
      <c r="O4" s="178"/>
      <c r="P4" s="178"/>
      <c r="Q4" s="178"/>
      <c r="R4" s="178"/>
    </row>
    <row r="5" spans="2:18" ht="15" customHeight="1" x14ac:dyDescent="0.25">
      <c r="B5" s="36"/>
      <c r="C5" s="36"/>
      <c r="D5" s="36"/>
      <c r="E5" s="36"/>
      <c r="F5" s="41"/>
      <c r="G5" s="41"/>
      <c r="H5" s="41"/>
      <c r="I5" s="43"/>
      <c r="J5" s="41"/>
      <c r="K5" s="41"/>
      <c r="L5" s="41"/>
      <c r="M5" s="41"/>
      <c r="N5" s="41"/>
      <c r="O5" s="41"/>
      <c r="P5" s="43"/>
      <c r="Q5" s="41"/>
      <c r="R5" s="41"/>
    </row>
    <row r="6" spans="2:18" x14ac:dyDescent="0.25">
      <c r="B6" s="181"/>
      <c r="C6" s="181"/>
      <c r="D6" s="181"/>
      <c r="E6" s="181"/>
      <c r="F6" s="181"/>
      <c r="G6" s="95"/>
      <c r="H6" s="180" t="s">
        <v>61</v>
      </c>
      <c r="I6" s="180"/>
      <c r="J6" s="180"/>
      <c r="K6" s="180"/>
      <c r="L6" s="180"/>
      <c r="M6" s="180"/>
      <c r="N6" s="96"/>
      <c r="O6" s="180" t="s">
        <v>62</v>
      </c>
      <c r="P6" s="180"/>
      <c r="Q6" s="180"/>
      <c r="R6" s="180"/>
    </row>
    <row r="7" spans="2:18" x14ac:dyDescent="0.25">
      <c r="B7" s="91" t="s">
        <v>4</v>
      </c>
      <c r="C7" s="92" t="s">
        <v>6</v>
      </c>
      <c r="D7" s="91" t="s">
        <v>67</v>
      </c>
      <c r="E7" s="93" t="s">
        <v>122</v>
      </c>
      <c r="F7" s="94" t="s">
        <v>51</v>
      </c>
      <c r="G7" s="94"/>
      <c r="H7" s="86" t="s">
        <v>66</v>
      </c>
      <c r="I7" s="87" t="s">
        <v>65</v>
      </c>
      <c r="J7" s="86" t="s">
        <v>63</v>
      </c>
      <c r="K7" s="86" t="s">
        <v>64</v>
      </c>
      <c r="L7" s="86" t="s">
        <v>52</v>
      </c>
      <c r="M7" s="86" t="s">
        <v>120</v>
      </c>
      <c r="N7" s="94"/>
      <c r="O7" s="86" t="s">
        <v>68</v>
      </c>
      <c r="P7" s="87" t="s">
        <v>121</v>
      </c>
      <c r="Q7" s="86" t="s">
        <v>53</v>
      </c>
      <c r="R7" s="86" t="s">
        <v>54</v>
      </c>
    </row>
    <row r="8" spans="2:18" x14ac:dyDescent="0.25">
      <c r="B8" s="182" t="s">
        <v>8</v>
      </c>
      <c r="C8" s="179" t="s">
        <v>22</v>
      </c>
      <c r="D8" s="182" t="s">
        <v>12</v>
      </c>
      <c r="E8" s="88">
        <v>1</v>
      </c>
      <c r="F8" s="89">
        <v>33704</v>
      </c>
      <c r="G8" s="89"/>
      <c r="H8" s="89">
        <v>33465</v>
      </c>
      <c r="I8" s="90">
        <v>0.99290885354854019</v>
      </c>
      <c r="J8" s="89">
        <v>33459</v>
      </c>
      <c r="K8" s="89">
        <v>6</v>
      </c>
      <c r="L8" s="89">
        <v>6</v>
      </c>
      <c r="M8" s="89">
        <v>239</v>
      </c>
      <c r="N8" s="89"/>
      <c r="O8" s="89" t="s">
        <v>701</v>
      </c>
      <c r="P8" s="90" t="s">
        <v>701</v>
      </c>
      <c r="Q8" s="89" t="s">
        <v>701</v>
      </c>
      <c r="R8" s="89" t="s">
        <v>701</v>
      </c>
    </row>
    <row r="9" spans="2:18" x14ac:dyDescent="0.25">
      <c r="B9" s="182"/>
      <c r="C9" s="179"/>
      <c r="D9" s="182"/>
      <c r="E9" s="88">
        <v>2</v>
      </c>
      <c r="F9" s="89">
        <v>31885</v>
      </c>
      <c r="G9" s="89"/>
      <c r="H9" s="89">
        <v>31621</v>
      </c>
      <c r="I9" s="90">
        <v>0.99172024462913599</v>
      </c>
      <c r="J9" s="89">
        <v>31614</v>
      </c>
      <c r="K9" s="89">
        <v>7</v>
      </c>
      <c r="L9" s="89">
        <v>7</v>
      </c>
      <c r="M9" s="89">
        <v>264</v>
      </c>
      <c r="N9" s="89"/>
      <c r="O9" s="89" t="s">
        <v>701</v>
      </c>
      <c r="P9" s="90" t="s">
        <v>701</v>
      </c>
      <c r="Q9" s="89" t="s">
        <v>701</v>
      </c>
      <c r="R9" s="89" t="s">
        <v>701</v>
      </c>
    </row>
    <row r="10" spans="2:18" x14ac:dyDescent="0.25">
      <c r="B10" s="182"/>
      <c r="C10" s="179" t="s">
        <v>20</v>
      </c>
      <c r="D10" s="182" t="s">
        <v>12</v>
      </c>
      <c r="E10" s="88">
        <v>1</v>
      </c>
      <c r="F10" s="89">
        <v>5392</v>
      </c>
      <c r="G10" s="89"/>
      <c r="H10" s="89">
        <v>5236</v>
      </c>
      <c r="I10" s="90">
        <v>0.97106824925816027</v>
      </c>
      <c r="J10" s="89">
        <v>4626</v>
      </c>
      <c r="K10" s="89">
        <v>610</v>
      </c>
      <c r="L10" s="89">
        <v>610</v>
      </c>
      <c r="M10" s="89">
        <v>156</v>
      </c>
      <c r="N10" s="89"/>
      <c r="O10" s="89" t="s">
        <v>701</v>
      </c>
      <c r="P10" s="90" t="s">
        <v>701</v>
      </c>
      <c r="Q10" s="89" t="s">
        <v>701</v>
      </c>
      <c r="R10" s="89" t="s">
        <v>701</v>
      </c>
    </row>
    <row r="11" spans="2:18" x14ac:dyDescent="0.25">
      <c r="B11" s="182"/>
      <c r="C11" s="179"/>
      <c r="D11" s="182"/>
      <c r="E11" s="88">
        <v>2</v>
      </c>
      <c r="F11" s="89">
        <v>5162</v>
      </c>
      <c r="G11" s="89"/>
      <c r="H11" s="89">
        <v>4971</v>
      </c>
      <c r="I11" s="90">
        <v>0.96299883765982175</v>
      </c>
      <c r="J11" s="89">
        <v>4326</v>
      </c>
      <c r="K11" s="89">
        <v>645</v>
      </c>
      <c r="L11" s="89">
        <v>645</v>
      </c>
      <c r="M11" s="89">
        <v>191</v>
      </c>
      <c r="N11" s="89"/>
      <c r="O11" s="89" t="s">
        <v>701</v>
      </c>
      <c r="P11" s="90" t="s">
        <v>701</v>
      </c>
      <c r="Q11" s="89" t="s">
        <v>701</v>
      </c>
      <c r="R11" s="89" t="s">
        <v>701</v>
      </c>
    </row>
    <row r="12" spans="2:18" x14ac:dyDescent="0.25">
      <c r="B12" s="182"/>
      <c r="C12" s="179"/>
      <c r="D12" s="182" t="s">
        <v>10</v>
      </c>
      <c r="E12" s="88">
        <v>1</v>
      </c>
      <c r="F12" s="89">
        <v>8981</v>
      </c>
      <c r="G12" s="89"/>
      <c r="H12" s="89">
        <v>8907</v>
      </c>
      <c r="I12" s="90">
        <v>0.99176038303084291</v>
      </c>
      <c r="J12" s="89">
        <v>4622</v>
      </c>
      <c r="K12" s="89">
        <v>4285</v>
      </c>
      <c r="L12" s="89">
        <v>3155</v>
      </c>
      <c r="M12" s="89">
        <v>74</v>
      </c>
      <c r="N12" s="89"/>
      <c r="O12" s="89">
        <v>8713</v>
      </c>
      <c r="P12" s="90">
        <v>0.97821937801728975</v>
      </c>
      <c r="Q12" s="89">
        <v>4428</v>
      </c>
      <c r="R12" s="89">
        <v>4285</v>
      </c>
    </row>
    <row r="13" spans="2:18" x14ac:dyDescent="0.25">
      <c r="B13" s="182"/>
      <c r="C13" s="179"/>
      <c r="D13" s="182"/>
      <c r="E13" s="88">
        <v>2</v>
      </c>
      <c r="F13" s="89">
        <v>9087</v>
      </c>
      <c r="G13" s="89"/>
      <c r="H13" s="89">
        <v>9029</v>
      </c>
      <c r="I13" s="90">
        <v>0.99361725541983048</v>
      </c>
      <c r="J13" s="89">
        <v>4804</v>
      </c>
      <c r="K13" s="89">
        <v>4225</v>
      </c>
      <c r="L13" s="89">
        <v>3087</v>
      </c>
      <c r="M13" s="89">
        <v>58</v>
      </c>
      <c r="N13" s="89"/>
      <c r="O13" s="89">
        <v>8773</v>
      </c>
      <c r="P13" s="90">
        <v>0.97164691549451765</v>
      </c>
      <c r="Q13" s="89">
        <v>4548</v>
      </c>
      <c r="R13" s="89">
        <v>4225</v>
      </c>
    </row>
    <row r="14" spans="2:18" x14ac:dyDescent="0.25">
      <c r="B14" s="182"/>
      <c r="C14" s="179" t="s">
        <v>23</v>
      </c>
      <c r="D14" s="182" t="s">
        <v>12</v>
      </c>
      <c r="E14" s="88">
        <v>1</v>
      </c>
      <c r="F14" s="89">
        <v>5210</v>
      </c>
      <c r="G14" s="89"/>
      <c r="H14" s="89">
        <v>4964</v>
      </c>
      <c r="I14" s="90">
        <v>0.95278310940499045</v>
      </c>
      <c r="J14" s="89">
        <v>4947</v>
      </c>
      <c r="K14" s="89">
        <v>17</v>
      </c>
      <c r="L14" s="89">
        <v>17</v>
      </c>
      <c r="M14" s="89">
        <v>246</v>
      </c>
      <c r="N14" s="89"/>
      <c r="O14" s="89" t="s">
        <v>701</v>
      </c>
      <c r="P14" s="90" t="s">
        <v>701</v>
      </c>
      <c r="Q14" s="89" t="s">
        <v>701</v>
      </c>
      <c r="R14" s="89" t="s">
        <v>701</v>
      </c>
    </row>
    <row r="15" spans="2:18" x14ac:dyDescent="0.25">
      <c r="B15" s="182"/>
      <c r="C15" s="179"/>
      <c r="D15" s="182"/>
      <c r="E15" s="88">
        <v>2</v>
      </c>
      <c r="F15" s="89">
        <v>5431</v>
      </c>
      <c r="G15" s="89"/>
      <c r="H15" s="89">
        <v>5207</v>
      </c>
      <c r="I15" s="90">
        <v>0.95875529368440437</v>
      </c>
      <c r="J15" s="89">
        <v>5185</v>
      </c>
      <c r="K15" s="89">
        <v>22</v>
      </c>
      <c r="L15" s="89">
        <v>22</v>
      </c>
      <c r="M15" s="89">
        <v>224</v>
      </c>
      <c r="N15" s="89"/>
      <c r="O15" s="89" t="s">
        <v>701</v>
      </c>
      <c r="P15" s="90" t="s">
        <v>701</v>
      </c>
      <c r="Q15" s="89" t="s">
        <v>701</v>
      </c>
      <c r="R15" s="89" t="s">
        <v>701</v>
      </c>
    </row>
    <row r="16" spans="2:18" x14ac:dyDescent="0.25">
      <c r="B16" s="182"/>
      <c r="C16" s="179" t="s">
        <v>9</v>
      </c>
      <c r="D16" s="182" t="s">
        <v>12</v>
      </c>
      <c r="E16" s="88">
        <v>1</v>
      </c>
      <c r="F16" s="89">
        <v>9648</v>
      </c>
      <c r="G16" s="89"/>
      <c r="H16" s="89">
        <v>9608</v>
      </c>
      <c r="I16" s="90">
        <v>0.99585406301824209</v>
      </c>
      <c r="J16" s="89">
        <v>9525</v>
      </c>
      <c r="K16" s="89">
        <v>83</v>
      </c>
      <c r="L16" s="89">
        <v>83</v>
      </c>
      <c r="M16" s="89">
        <v>40</v>
      </c>
      <c r="N16" s="89"/>
      <c r="O16" s="89" t="s">
        <v>701</v>
      </c>
      <c r="P16" s="90" t="s">
        <v>701</v>
      </c>
      <c r="Q16" s="89" t="s">
        <v>701</v>
      </c>
      <c r="R16" s="89" t="s">
        <v>701</v>
      </c>
    </row>
    <row r="17" spans="2:18" x14ac:dyDescent="0.25">
      <c r="B17" s="182"/>
      <c r="C17" s="179"/>
      <c r="D17" s="182"/>
      <c r="E17" s="88">
        <v>2</v>
      </c>
      <c r="F17" s="89">
        <v>8954</v>
      </c>
      <c r="G17" s="89"/>
      <c r="H17" s="89">
        <v>8909</v>
      </c>
      <c r="I17" s="90">
        <v>0.99497431315613138</v>
      </c>
      <c r="J17" s="89">
        <v>8797</v>
      </c>
      <c r="K17" s="89">
        <v>112</v>
      </c>
      <c r="L17" s="89">
        <v>112</v>
      </c>
      <c r="M17" s="89">
        <v>45</v>
      </c>
      <c r="N17" s="89"/>
      <c r="O17" s="89" t="s">
        <v>701</v>
      </c>
      <c r="P17" s="90" t="s">
        <v>701</v>
      </c>
      <c r="Q17" s="89" t="s">
        <v>701</v>
      </c>
      <c r="R17" s="89" t="s">
        <v>701</v>
      </c>
    </row>
    <row r="18" spans="2:18" x14ac:dyDescent="0.25">
      <c r="B18" s="182"/>
      <c r="C18" s="179"/>
      <c r="D18" s="182" t="s">
        <v>10</v>
      </c>
      <c r="E18" s="88">
        <v>1</v>
      </c>
      <c r="F18" s="89">
        <v>32272</v>
      </c>
      <c r="G18" s="89"/>
      <c r="H18" s="89">
        <v>32216</v>
      </c>
      <c r="I18" s="90">
        <v>0.99826474962816059</v>
      </c>
      <c r="J18" s="89">
        <v>29758</v>
      </c>
      <c r="K18" s="89">
        <v>2458</v>
      </c>
      <c r="L18" s="89">
        <v>1461</v>
      </c>
      <c r="M18" s="89">
        <v>56</v>
      </c>
      <c r="N18" s="89"/>
      <c r="O18" s="89">
        <v>30310</v>
      </c>
      <c r="P18" s="90">
        <v>0.94083685125403527</v>
      </c>
      <c r="Q18" s="89">
        <v>27852</v>
      </c>
      <c r="R18" s="89">
        <v>2458</v>
      </c>
    </row>
    <row r="19" spans="2:18" x14ac:dyDescent="0.25">
      <c r="B19" s="182"/>
      <c r="C19" s="179"/>
      <c r="D19" s="182"/>
      <c r="E19" s="88">
        <v>2</v>
      </c>
      <c r="F19" s="89">
        <v>32417</v>
      </c>
      <c r="G19" s="89"/>
      <c r="H19" s="89">
        <v>32360</v>
      </c>
      <c r="I19" s="90">
        <v>0.99824166332479869</v>
      </c>
      <c r="J19" s="89">
        <v>29996</v>
      </c>
      <c r="K19" s="89">
        <v>2364</v>
      </c>
      <c r="L19" s="89">
        <v>1304</v>
      </c>
      <c r="M19" s="89">
        <v>57</v>
      </c>
      <c r="N19" s="89"/>
      <c r="O19" s="89">
        <v>30201</v>
      </c>
      <c r="P19" s="90">
        <v>0.93328182941903581</v>
      </c>
      <c r="Q19" s="89">
        <v>27837</v>
      </c>
      <c r="R19" s="89">
        <v>2364</v>
      </c>
    </row>
    <row r="20" spans="2:18" x14ac:dyDescent="0.25">
      <c r="B20" s="182"/>
      <c r="C20" s="179" t="s">
        <v>39</v>
      </c>
      <c r="D20" s="182" t="s">
        <v>12</v>
      </c>
      <c r="E20" s="88">
        <v>1</v>
      </c>
      <c r="F20" s="89">
        <v>169</v>
      </c>
      <c r="G20" s="89"/>
      <c r="H20" s="89">
        <v>163</v>
      </c>
      <c r="I20" s="90">
        <v>0.96449704142011838</v>
      </c>
      <c r="J20" s="89">
        <v>163</v>
      </c>
      <c r="K20" s="89">
        <v>0</v>
      </c>
      <c r="L20" s="89">
        <v>0</v>
      </c>
      <c r="M20" s="89">
        <v>6</v>
      </c>
      <c r="N20" s="89"/>
      <c r="O20" s="89" t="s">
        <v>701</v>
      </c>
      <c r="P20" s="90" t="s">
        <v>701</v>
      </c>
      <c r="Q20" s="89" t="s">
        <v>701</v>
      </c>
      <c r="R20" s="89" t="s">
        <v>701</v>
      </c>
    </row>
    <row r="21" spans="2:18" x14ac:dyDescent="0.25">
      <c r="B21" s="182"/>
      <c r="C21" s="179"/>
      <c r="D21" s="182"/>
      <c r="E21" s="88">
        <v>2</v>
      </c>
      <c r="F21" s="89">
        <v>159</v>
      </c>
      <c r="G21" s="89"/>
      <c r="H21" s="89">
        <v>154</v>
      </c>
      <c r="I21" s="90">
        <v>0.96855345911949686</v>
      </c>
      <c r="J21" s="89">
        <v>154</v>
      </c>
      <c r="K21" s="89">
        <v>0</v>
      </c>
      <c r="L21" s="89">
        <v>0</v>
      </c>
      <c r="M21" s="89">
        <v>5</v>
      </c>
      <c r="N21" s="89"/>
      <c r="O21" s="89" t="s">
        <v>701</v>
      </c>
      <c r="P21" s="90" t="s">
        <v>701</v>
      </c>
      <c r="Q21" s="89" t="s">
        <v>701</v>
      </c>
      <c r="R21" s="89" t="s">
        <v>701</v>
      </c>
    </row>
    <row r="22" spans="2:18" x14ac:dyDescent="0.25">
      <c r="B22" s="182"/>
      <c r="C22" s="179" t="s">
        <v>21</v>
      </c>
      <c r="D22" s="182" t="s">
        <v>12</v>
      </c>
      <c r="E22" s="88">
        <v>1</v>
      </c>
      <c r="F22" s="89">
        <v>15291</v>
      </c>
      <c r="G22" s="89"/>
      <c r="H22" s="89">
        <v>15006</v>
      </c>
      <c r="I22" s="90">
        <v>0.9813615852462233</v>
      </c>
      <c r="J22" s="89">
        <v>14997</v>
      </c>
      <c r="K22" s="89">
        <v>9</v>
      </c>
      <c r="L22" s="89">
        <v>9</v>
      </c>
      <c r="M22" s="89">
        <v>285</v>
      </c>
      <c r="N22" s="89"/>
      <c r="O22" s="89" t="s">
        <v>701</v>
      </c>
      <c r="P22" s="90" t="s">
        <v>701</v>
      </c>
      <c r="Q22" s="89" t="s">
        <v>701</v>
      </c>
      <c r="R22" s="89" t="s">
        <v>701</v>
      </c>
    </row>
    <row r="23" spans="2:18" x14ac:dyDescent="0.25">
      <c r="B23" s="182"/>
      <c r="C23" s="179"/>
      <c r="D23" s="182"/>
      <c r="E23" s="88">
        <v>2</v>
      </c>
      <c r="F23" s="89">
        <v>14767</v>
      </c>
      <c r="G23" s="89"/>
      <c r="H23" s="89">
        <v>14463</v>
      </c>
      <c r="I23" s="90">
        <v>0.97941355725604384</v>
      </c>
      <c r="J23" s="89">
        <v>14454</v>
      </c>
      <c r="K23" s="89">
        <v>9</v>
      </c>
      <c r="L23" s="89">
        <v>9</v>
      </c>
      <c r="M23" s="89">
        <v>304</v>
      </c>
      <c r="N23" s="89"/>
      <c r="O23" s="89" t="s">
        <v>701</v>
      </c>
      <c r="P23" s="90" t="s">
        <v>701</v>
      </c>
      <c r="Q23" s="89" t="s">
        <v>701</v>
      </c>
      <c r="R23" s="89" t="s">
        <v>701</v>
      </c>
    </row>
    <row r="24" spans="2:18" x14ac:dyDescent="0.25">
      <c r="B24" s="182" t="s">
        <v>25</v>
      </c>
      <c r="C24" s="179" t="s">
        <v>29</v>
      </c>
      <c r="D24" s="182" t="s">
        <v>12</v>
      </c>
      <c r="E24" s="88">
        <v>1</v>
      </c>
      <c r="F24" s="89">
        <v>1562</v>
      </c>
      <c r="G24" s="89"/>
      <c r="H24" s="89">
        <v>1552</v>
      </c>
      <c r="I24" s="90">
        <v>0.99359795134443019</v>
      </c>
      <c r="J24" s="89">
        <v>1503</v>
      </c>
      <c r="K24" s="89">
        <v>49</v>
      </c>
      <c r="L24" s="89">
        <v>49</v>
      </c>
      <c r="M24" s="89">
        <v>10</v>
      </c>
      <c r="N24" s="89"/>
      <c r="O24" s="89" t="s">
        <v>701</v>
      </c>
      <c r="P24" s="90" t="s">
        <v>701</v>
      </c>
      <c r="Q24" s="89" t="s">
        <v>701</v>
      </c>
      <c r="R24" s="89" t="s">
        <v>701</v>
      </c>
    </row>
    <row r="25" spans="2:18" x14ac:dyDescent="0.25">
      <c r="B25" s="182"/>
      <c r="C25" s="179"/>
      <c r="D25" s="182"/>
      <c r="E25" s="88">
        <v>2</v>
      </c>
      <c r="F25" s="89">
        <v>1510</v>
      </c>
      <c r="G25" s="89"/>
      <c r="H25" s="89">
        <v>1505</v>
      </c>
      <c r="I25" s="90">
        <v>0.99668874172185429</v>
      </c>
      <c r="J25" s="89">
        <v>1431</v>
      </c>
      <c r="K25" s="89">
        <v>74</v>
      </c>
      <c r="L25" s="89">
        <v>74</v>
      </c>
      <c r="M25" s="89">
        <v>5</v>
      </c>
      <c r="N25" s="89"/>
      <c r="O25" s="89" t="s">
        <v>701</v>
      </c>
      <c r="P25" s="90" t="s">
        <v>701</v>
      </c>
      <c r="Q25" s="89" t="s">
        <v>701</v>
      </c>
      <c r="R25" s="89" t="s">
        <v>701</v>
      </c>
    </row>
    <row r="26" spans="2:18" x14ac:dyDescent="0.25">
      <c r="B26" s="182"/>
      <c r="C26" s="179"/>
      <c r="D26" s="182" t="s">
        <v>10</v>
      </c>
      <c r="E26" s="88">
        <v>1</v>
      </c>
      <c r="F26" s="89">
        <v>3540</v>
      </c>
      <c r="G26" s="89"/>
      <c r="H26" s="89">
        <v>3535</v>
      </c>
      <c r="I26" s="90">
        <v>0.99858757062146897</v>
      </c>
      <c r="J26" s="89">
        <v>3277</v>
      </c>
      <c r="K26" s="89">
        <v>258</v>
      </c>
      <c r="L26" s="89">
        <v>139</v>
      </c>
      <c r="M26" s="89">
        <v>5</v>
      </c>
      <c r="N26" s="89"/>
      <c r="O26" s="89">
        <v>3408</v>
      </c>
      <c r="P26" s="90">
        <v>0.96407355021216412</v>
      </c>
      <c r="Q26" s="89">
        <v>3150</v>
      </c>
      <c r="R26" s="89">
        <v>258</v>
      </c>
    </row>
    <row r="27" spans="2:18" x14ac:dyDescent="0.25">
      <c r="B27" s="182"/>
      <c r="C27" s="179"/>
      <c r="D27" s="182"/>
      <c r="E27" s="88">
        <v>2</v>
      </c>
      <c r="F27" s="89">
        <v>3574</v>
      </c>
      <c r="G27" s="89"/>
      <c r="H27" s="89">
        <v>3569</v>
      </c>
      <c r="I27" s="90">
        <v>0.9986010072747622</v>
      </c>
      <c r="J27" s="89">
        <v>3302</v>
      </c>
      <c r="K27" s="89">
        <v>267</v>
      </c>
      <c r="L27" s="89">
        <v>142</v>
      </c>
      <c r="M27" s="89">
        <v>5</v>
      </c>
      <c r="N27" s="89"/>
      <c r="O27" s="89">
        <v>3416</v>
      </c>
      <c r="P27" s="90">
        <v>0.9571308489773046</v>
      </c>
      <c r="Q27" s="89">
        <v>3149</v>
      </c>
      <c r="R27" s="89">
        <v>267</v>
      </c>
    </row>
    <row r="28" spans="2:18" x14ac:dyDescent="0.25">
      <c r="B28" s="182"/>
      <c r="C28" s="179" t="s">
        <v>26</v>
      </c>
      <c r="D28" s="182" t="s">
        <v>12</v>
      </c>
      <c r="E28" s="88">
        <v>1</v>
      </c>
      <c r="F28" s="89">
        <v>1070</v>
      </c>
      <c r="G28" s="89"/>
      <c r="H28" s="89">
        <v>1062</v>
      </c>
      <c r="I28" s="90">
        <v>0.99252336448598133</v>
      </c>
      <c r="J28" s="89">
        <v>1001</v>
      </c>
      <c r="K28" s="89">
        <v>61</v>
      </c>
      <c r="L28" s="89">
        <v>61</v>
      </c>
      <c r="M28" s="89">
        <v>8</v>
      </c>
      <c r="N28" s="89"/>
      <c r="O28" s="89" t="s">
        <v>701</v>
      </c>
      <c r="P28" s="90" t="s">
        <v>701</v>
      </c>
      <c r="Q28" s="89" t="s">
        <v>701</v>
      </c>
      <c r="R28" s="89" t="s">
        <v>701</v>
      </c>
    </row>
    <row r="29" spans="2:18" x14ac:dyDescent="0.25">
      <c r="B29" s="182"/>
      <c r="C29" s="179"/>
      <c r="D29" s="182"/>
      <c r="E29" s="88">
        <v>2</v>
      </c>
      <c r="F29" s="89">
        <v>994</v>
      </c>
      <c r="G29" s="89"/>
      <c r="H29" s="89">
        <v>989</v>
      </c>
      <c r="I29" s="90">
        <v>0.99496981891348091</v>
      </c>
      <c r="J29" s="89">
        <v>912</v>
      </c>
      <c r="K29" s="89">
        <v>77</v>
      </c>
      <c r="L29" s="89">
        <v>77</v>
      </c>
      <c r="M29" s="89">
        <v>5</v>
      </c>
      <c r="N29" s="89"/>
      <c r="O29" s="89" t="s">
        <v>701</v>
      </c>
      <c r="P29" s="90" t="s">
        <v>701</v>
      </c>
      <c r="Q29" s="89" t="s">
        <v>701</v>
      </c>
      <c r="R29" s="89" t="s">
        <v>701</v>
      </c>
    </row>
    <row r="30" spans="2:18" x14ac:dyDescent="0.25">
      <c r="B30" s="182"/>
      <c r="C30" s="179"/>
      <c r="D30" s="182" t="s">
        <v>10</v>
      </c>
      <c r="E30" s="88">
        <v>1</v>
      </c>
      <c r="F30" s="89">
        <v>3357</v>
      </c>
      <c r="G30" s="89"/>
      <c r="H30" s="89">
        <v>3350</v>
      </c>
      <c r="I30" s="90">
        <v>0.99791480488531425</v>
      </c>
      <c r="J30" s="89">
        <v>2946</v>
      </c>
      <c r="K30" s="89">
        <v>404</v>
      </c>
      <c r="L30" s="89">
        <v>273</v>
      </c>
      <c r="M30" s="89">
        <v>7</v>
      </c>
      <c r="N30" s="89"/>
      <c r="O30" s="89">
        <v>3213</v>
      </c>
      <c r="P30" s="90">
        <v>0.95910447761194029</v>
      </c>
      <c r="Q30" s="89">
        <v>2809</v>
      </c>
      <c r="R30" s="89">
        <v>404</v>
      </c>
    </row>
    <row r="31" spans="2:18" x14ac:dyDescent="0.25">
      <c r="B31" s="182"/>
      <c r="C31" s="179"/>
      <c r="D31" s="182"/>
      <c r="E31" s="88">
        <v>2</v>
      </c>
      <c r="F31" s="89">
        <v>3387</v>
      </c>
      <c r="G31" s="89"/>
      <c r="H31" s="89">
        <v>3385</v>
      </c>
      <c r="I31" s="90">
        <v>0.99940950693829345</v>
      </c>
      <c r="J31" s="89">
        <v>2936</v>
      </c>
      <c r="K31" s="89">
        <v>449</v>
      </c>
      <c r="L31" s="89">
        <v>300</v>
      </c>
      <c r="M31" s="89">
        <v>2</v>
      </c>
      <c r="N31" s="89"/>
      <c r="O31" s="89">
        <v>3245</v>
      </c>
      <c r="P31" s="90">
        <v>0.95864106351550959</v>
      </c>
      <c r="Q31" s="89">
        <v>2796</v>
      </c>
      <c r="R31" s="89">
        <v>449</v>
      </c>
    </row>
    <row r="32" spans="2:18" x14ac:dyDescent="0.25">
      <c r="B32" s="182"/>
      <c r="C32" s="179" t="s">
        <v>27</v>
      </c>
      <c r="D32" s="182" t="s">
        <v>12</v>
      </c>
      <c r="E32" s="88">
        <v>1</v>
      </c>
      <c r="F32" s="89">
        <v>1180</v>
      </c>
      <c r="G32" s="89"/>
      <c r="H32" s="89">
        <v>1160</v>
      </c>
      <c r="I32" s="90">
        <v>0.98305084745762716</v>
      </c>
      <c r="J32" s="89">
        <v>862</v>
      </c>
      <c r="K32" s="89">
        <v>298</v>
      </c>
      <c r="L32" s="89">
        <v>298</v>
      </c>
      <c r="M32" s="89">
        <v>20</v>
      </c>
      <c r="N32" s="89"/>
      <c r="O32" s="89" t="s">
        <v>701</v>
      </c>
      <c r="P32" s="90" t="s">
        <v>701</v>
      </c>
      <c r="Q32" s="89" t="s">
        <v>701</v>
      </c>
      <c r="R32" s="89" t="s">
        <v>701</v>
      </c>
    </row>
    <row r="33" spans="2:18" x14ac:dyDescent="0.25">
      <c r="B33" s="182"/>
      <c r="C33" s="179"/>
      <c r="D33" s="182"/>
      <c r="E33" s="88">
        <v>2</v>
      </c>
      <c r="F33" s="89">
        <v>1138</v>
      </c>
      <c r="G33" s="89"/>
      <c r="H33" s="89">
        <v>1122</v>
      </c>
      <c r="I33" s="90">
        <v>0.98594024604569419</v>
      </c>
      <c r="J33" s="89">
        <v>826</v>
      </c>
      <c r="K33" s="89">
        <v>296</v>
      </c>
      <c r="L33" s="89">
        <v>296</v>
      </c>
      <c r="M33" s="89">
        <v>16</v>
      </c>
      <c r="N33" s="89"/>
      <c r="O33" s="89" t="s">
        <v>701</v>
      </c>
      <c r="P33" s="90" t="s">
        <v>701</v>
      </c>
      <c r="Q33" s="89" t="s">
        <v>701</v>
      </c>
      <c r="R33" s="89" t="s">
        <v>701</v>
      </c>
    </row>
    <row r="34" spans="2:18" x14ac:dyDescent="0.25">
      <c r="B34" s="182"/>
      <c r="C34" s="179"/>
      <c r="D34" s="182" t="s">
        <v>10</v>
      </c>
      <c r="E34" s="88">
        <v>1</v>
      </c>
      <c r="F34" s="89">
        <v>5611</v>
      </c>
      <c r="G34" s="89"/>
      <c r="H34" s="89">
        <v>5583</v>
      </c>
      <c r="I34" s="90">
        <v>0.99500980217430046</v>
      </c>
      <c r="J34" s="89">
        <v>3882</v>
      </c>
      <c r="K34" s="89">
        <v>1701</v>
      </c>
      <c r="L34" s="89">
        <v>890</v>
      </c>
      <c r="M34" s="89">
        <v>28</v>
      </c>
      <c r="N34" s="89"/>
      <c r="O34" s="89">
        <v>5433</v>
      </c>
      <c r="P34" s="90">
        <v>0.9731327243417518</v>
      </c>
      <c r="Q34" s="89">
        <v>3732</v>
      </c>
      <c r="R34" s="89">
        <v>1701</v>
      </c>
    </row>
    <row r="35" spans="2:18" x14ac:dyDescent="0.25">
      <c r="B35" s="182"/>
      <c r="C35" s="179"/>
      <c r="D35" s="182"/>
      <c r="E35" s="88">
        <v>2</v>
      </c>
      <c r="F35" s="89">
        <v>5475</v>
      </c>
      <c r="G35" s="89"/>
      <c r="H35" s="89">
        <v>5459</v>
      </c>
      <c r="I35" s="90">
        <v>0.99707762557077628</v>
      </c>
      <c r="J35" s="89">
        <v>3841</v>
      </c>
      <c r="K35" s="89">
        <v>1618</v>
      </c>
      <c r="L35" s="89">
        <v>895</v>
      </c>
      <c r="M35" s="89">
        <v>16</v>
      </c>
      <c r="N35" s="89"/>
      <c r="O35" s="89">
        <v>5309</v>
      </c>
      <c r="P35" s="90">
        <v>0.97252244000732735</v>
      </c>
      <c r="Q35" s="89">
        <v>3691</v>
      </c>
      <c r="R35" s="89">
        <v>1618</v>
      </c>
    </row>
    <row r="36" spans="2:18" x14ac:dyDescent="0.25">
      <c r="B36" s="182"/>
      <c r="C36" s="179" t="s">
        <v>28</v>
      </c>
      <c r="D36" s="182" t="s">
        <v>12</v>
      </c>
      <c r="E36" s="88">
        <v>1</v>
      </c>
      <c r="F36" s="89">
        <v>2803</v>
      </c>
      <c r="G36" s="89"/>
      <c r="H36" s="89">
        <v>2728</v>
      </c>
      <c r="I36" s="90">
        <v>0.97324295397788085</v>
      </c>
      <c r="J36" s="89">
        <v>1993</v>
      </c>
      <c r="K36" s="89">
        <v>735</v>
      </c>
      <c r="L36" s="89">
        <v>735</v>
      </c>
      <c r="M36" s="89">
        <v>75</v>
      </c>
      <c r="N36" s="89"/>
      <c r="O36" s="89" t="s">
        <v>701</v>
      </c>
      <c r="P36" s="90" t="s">
        <v>701</v>
      </c>
      <c r="Q36" s="89" t="s">
        <v>701</v>
      </c>
      <c r="R36" s="89" t="s">
        <v>701</v>
      </c>
    </row>
    <row r="37" spans="2:18" x14ac:dyDescent="0.25">
      <c r="B37" s="182"/>
      <c r="C37" s="179"/>
      <c r="D37" s="182"/>
      <c r="E37" s="88">
        <v>2</v>
      </c>
      <c r="F37" s="89">
        <v>2786</v>
      </c>
      <c r="G37" s="89"/>
      <c r="H37" s="89">
        <v>2738</v>
      </c>
      <c r="I37" s="90">
        <v>0.98277099784637478</v>
      </c>
      <c r="J37" s="89">
        <v>2004</v>
      </c>
      <c r="K37" s="89">
        <v>734</v>
      </c>
      <c r="L37" s="89">
        <v>734</v>
      </c>
      <c r="M37" s="89">
        <v>48</v>
      </c>
      <c r="N37" s="89"/>
      <c r="O37" s="89" t="s">
        <v>701</v>
      </c>
      <c r="P37" s="90" t="s">
        <v>701</v>
      </c>
      <c r="Q37" s="89" t="s">
        <v>701</v>
      </c>
      <c r="R37" s="89" t="s">
        <v>701</v>
      </c>
    </row>
    <row r="38" spans="2:18" x14ac:dyDescent="0.25">
      <c r="B38" s="182"/>
      <c r="C38" s="179"/>
      <c r="D38" s="182" t="s">
        <v>10</v>
      </c>
      <c r="E38" s="88">
        <v>1</v>
      </c>
      <c r="F38" s="89">
        <v>16516</v>
      </c>
      <c r="G38" s="89"/>
      <c r="H38" s="89">
        <v>16482</v>
      </c>
      <c r="I38" s="90">
        <v>0.9979413901671107</v>
      </c>
      <c r="J38" s="89">
        <v>11407</v>
      </c>
      <c r="K38" s="89">
        <v>5075</v>
      </c>
      <c r="L38" s="89">
        <v>3089</v>
      </c>
      <c r="M38" s="89">
        <v>34</v>
      </c>
      <c r="N38" s="89"/>
      <c r="O38" s="89">
        <v>16157</v>
      </c>
      <c r="P38" s="90">
        <v>0.9802815192331028</v>
      </c>
      <c r="Q38" s="89">
        <v>11082</v>
      </c>
      <c r="R38" s="89">
        <v>5075</v>
      </c>
    </row>
    <row r="39" spans="2:18" x14ac:dyDescent="0.25">
      <c r="B39" s="182"/>
      <c r="C39" s="179"/>
      <c r="D39" s="182"/>
      <c r="E39" s="88">
        <v>2</v>
      </c>
      <c r="F39" s="89">
        <v>16316</v>
      </c>
      <c r="G39" s="89"/>
      <c r="H39" s="89">
        <v>16285</v>
      </c>
      <c r="I39" s="90">
        <v>0.9981000245158127</v>
      </c>
      <c r="J39" s="89">
        <v>11507</v>
      </c>
      <c r="K39" s="89">
        <v>4778</v>
      </c>
      <c r="L39" s="89">
        <v>2987</v>
      </c>
      <c r="M39" s="89">
        <v>31</v>
      </c>
      <c r="N39" s="89"/>
      <c r="O39" s="89">
        <v>15925</v>
      </c>
      <c r="P39" s="90">
        <v>0.97789376727049437</v>
      </c>
      <c r="Q39" s="89">
        <v>11147</v>
      </c>
      <c r="R39" s="89">
        <v>4778</v>
      </c>
    </row>
    <row r="40" spans="2:18" x14ac:dyDescent="0.25">
      <c r="B40" s="182"/>
      <c r="C40" s="179" t="s">
        <v>40</v>
      </c>
      <c r="D40" s="182" t="s">
        <v>12</v>
      </c>
      <c r="E40" s="88">
        <v>1</v>
      </c>
      <c r="F40" s="89">
        <v>1</v>
      </c>
      <c r="G40" s="89"/>
      <c r="H40" s="89">
        <v>1</v>
      </c>
      <c r="I40" s="90">
        <v>1</v>
      </c>
      <c r="J40" s="89">
        <v>1</v>
      </c>
      <c r="K40" s="89">
        <v>0</v>
      </c>
      <c r="L40" s="89">
        <v>0</v>
      </c>
      <c r="M40" s="89">
        <v>0</v>
      </c>
      <c r="N40" s="89"/>
      <c r="O40" s="89" t="s">
        <v>701</v>
      </c>
      <c r="P40" s="90" t="s">
        <v>701</v>
      </c>
      <c r="Q40" s="89" t="s">
        <v>701</v>
      </c>
      <c r="R40" s="89" t="s">
        <v>701</v>
      </c>
    </row>
    <row r="41" spans="2:18" x14ac:dyDescent="0.25">
      <c r="B41" s="182"/>
      <c r="C41" s="179"/>
      <c r="D41" s="182"/>
      <c r="E41" s="88">
        <v>2</v>
      </c>
      <c r="F41" s="89">
        <v>1</v>
      </c>
      <c r="G41" s="89"/>
      <c r="H41" s="89">
        <v>1</v>
      </c>
      <c r="I41" s="90">
        <v>1</v>
      </c>
      <c r="J41" s="89">
        <v>1</v>
      </c>
      <c r="K41" s="89">
        <v>0</v>
      </c>
      <c r="L41" s="89">
        <v>0</v>
      </c>
      <c r="M41" s="89">
        <v>0</v>
      </c>
      <c r="N41" s="89"/>
      <c r="O41" s="89" t="s">
        <v>701</v>
      </c>
      <c r="P41" s="90" t="s">
        <v>701</v>
      </c>
      <c r="Q41" s="89" t="s">
        <v>701</v>
      </c>
      <c r="R41" s="89" t="s">
        <v>701</v>
      </c>
    </row>
    <row r="42" spans="2:18" x14ac:dyDescent="0.25">
      <c r="B42" s="182"/>
      <c r="C42" s="179" t="s">
        <v>30</v>
      </c>
      <c r="D42" s="182" t="s">
        <v>12</v>
      </c>
      <c r="E42" s="88">
        <v>1</v>
      </c>
      <c r="F42" s="89">
        <v>730</v>
      </c>
      <c r="G42" s="89"/>
      <c r="H42" s="89">
        <v>722</v>
      </c>
      <c r="I42" s="90">
        <v>0.989041095890411</v>
      </c>
      <c r="J42" s="89">
        <v>722</v>
      </c>
      <c r="K42" s="89">
        <v>0</v>
      </c>
      <c r="L42" s="89">
        <v>0</v>
      </c>
      <c r="M42" s="89">
        <v>8</v>
      </c>
      <c r="N42" s="89"/>
      <c r="O42" s="89" t="s">
        <v>701</v>
      </c>
      <c r="P42" s="90" t="s">
        <v>701</v>
      </c>
      <c r="Q42" s="89" t="s">
        <v>701</v>
      </c>
      <c r="R42" s="89" t="s">
        <v>701</v>
      </c>
    </row>
    <row r="43" spans="2:18" x14ac:dyDescent="0.25">
      <c r="B43" s="182"/>
      <c r="C43" s="179"/>
      <c r="D43" s="182"/>
      <c r="E43" s="88">
        <v>2</v>
      </c>
      <c r="F43" s="89">
        <v>738</v>
      </c>
      <c r="G43" s="89"/>
      <c r="H43" s="89">
        <v>733</v>
      </c>
      <c r="I43" s="90">
        <v>0.99322493224932251</v>
      </c>
      <c r="J43" s="89">
        <v>732</v>
      </c>
      <c r="K43" s="89">
        <v>1</v>
      </c>
      <c r="L43" s="89">
        <v>1</v>
      </c>
      <c r="M43" s="89">
        <v>5</v>
      </c>
      <c r="N43" s="89"/>
      <c r="O43" s="89" t="s">
        <v>701</v>
      </c>
      <c r="P43" s="90" t="s">
        <v>701</v>
      </c>
      <c r="Q43" s="89" t="s">
        <v>701</v>
      </c>
      <c r="R43" s="89" t="s">
        <v>701</v>
      </c>
    </row>
    <row r="44" spans="2:18" x14ac:dyDescent="0.25">
      <c r="B44" s="182" t="s">
        <v>31</v>
      </c>
      <c r="C44" s="179" t="s">
        <v>32</v>
      </c>
      <c r="D44" s="182" t="s">
        <v>12</v>
      </c>
      <c r="E44" s="88">
        <v>1</v>
      </c>
      <c r="F44" s="89">
        <v>171</v>
      </c>
      <c r="G44" s="89"/>
      <c r="H44" s="89">
        <v>166</v>
      </c>
      <c r="I44" s="90">
        <v>0.9707602339181286</v>
      </c>
      <c r="J44" s="89">
        <v>136</v>
      </c>
      <c r="K44" s="89">
        <v>30</v>
      </c>
      <c r="L44" s="89">
        <v>30</v>
      </c>
      <c r="M44" s="89">
        <v>5</v>
      </c>
      <c r="N44" s="89"/>
      <c r="O44" s="89" t="s">
        <v>701</v>
      </c>
      <c r="P44" s="90" t="s">
        <v>701</v>
      </c>
      <c r="Q44" s="89" t="s">
        <v>701</v>
      </c>
      <c r="R44" s="89" t="s">
        <v>701</v>
      </c>
    </row>
    <row r="45" spans="2:18" x14ac:dyDescent="0.25">
      <c r="B45" s="182"/>
      <c r="C45" s="179"/>
      <c r="D45" s="182"/>
      <c r="E45" s="88">
        <v>2</v>
      </c>
      <c r="F45" s="89">
        <v>149</v>
      </c>
      <c r="G45" s="89"/>
      <c r="H45" s="89">
        <v>144</v>
      </c>
      <c r="I45" s="90">
        <v>0.96644295302013428</v>
      </c>
      <c r="J45" s="89">
        <v>123</v>
      </c>
      <c r="K45" s="89">
        <v>21</v>
      </c>
      <c r="L45" s="89">
        <v>21</v>
      </c>
      <c r="M45" s="89">
        <v>5</v>
      </c>
      <c r="N45" s="89"/>
      <c r="O45" s="89" t="s">
        <v>701</v>
      </c>
      <c r="P45" s="90" t="s">
        <v>701</v>
      </c>
      <c r="Q45" s="89" t="s">
        <v>701</v>
      </c>
      <c r="R45" s="89" t="s">
        <v>701</v>
      </c>
    </row>
    <row r="46" spans="2:18" x14ac:dyDescent="0.25">
      <c r="B46" s="182"/>
      <c r="C46" s="179"/>
      <c r="D46" s="182" t="s">
        <v>10</v>
      </c>
      <c r="E46" s="88">
        <v>1</v>
      </c>
      <c r="F46" s="89">
        <v>2257</v>
      </c>
      <c r="G46" s="89"/>
      <c r="H46" s="89">
        <v>2252</v>
      </c>
      <c r="I46" s="90">
        <v>0.99778466991581749</v>
      </c>
      <c r="J46" s="89">
        <v>1800</v>
      </c>
      <c r="K46" s="89">
        <v>452</v>
      </c>
      <c r="L46" s="89">
        <v>254</v>
      </c>
      <c r="M46" s="89">
        <v>5</v>
      </c>
      <c r="N46" s="89"/>
      <c r="O46" s="89">
        <v>2120</v>
      </c>
      <c r="P46" s="90">
        <v>0.94138543516873885</v>
      </c>
      <c r="Q46" s="89">
        <v>1668</v>
      </c>
      <c r="R46" s="89">
        <v>452</v>
      </c>
    </row>
    <row r="47" spans="2:18" x14ac:dyDescent="0.25">
      <c r="B47" s="182"/>
      <c r="C47" s="179"/>
      <c r="D47" s="182"/>
      <c r="E47" s="88">
        <v>2</v>
      </c>
      <c r="F47" s="89">
        <v>2243</v>
      </c>
      <c r="G47" s="89"/>
      <c r="H47" s="89">
        <v>2239</v>
      </c>
      <c r="I47" s="90">
        <v>0.99821667409719128</v>
      </c>
      <c r="J47" s="89">
        <v>1723</v>
      </c>
      <c r="K47" s="89">
        <v>516</v>
      </c>
      <c r="L47" s="89">
        <v>323</v>
      </c>
      <c r="M47" s="89">
        <v>4</v>
      </c>
      <c r="N47" s="89"/>
      <c r="O47" s="89">
        <v>2086</v>
      </c>
      <c r="P47" s="90">
        <v>0.93166592228673517</v>
      </c>
      <c r="Q47" s="89">
        <v>1570</v>
      </c>
      <c r="R47" s="89">
        <v>516</v>
      </c>
    </row>
    <row r="48" spans="2:18" x14ac:dyDescent="0.25">
      <c r="B48" s="182"/>
      <c r="C48" s="179" t="s">
        <v>34</v>
      </c>
      <c r="D48" s="182" t="s">
        <v>12</v>
      </c>
      <c r="E48" s="88">
        <v>1</v>
      </c>
      <c r="F48" s="89">
        <v>58</v>
      </c>
      <c r="G48" s="89"/>
      <c r="H48" s="89">
        <v>53</v>
      </c>
      <c r="I48" s="90">
        <v>0.91379310344827591</v>
      </c>
      <c r="J48" s="89">
        <v>40</v>
      </c>
      <c r="K48" s="89">
        <v>13</v>
      </c>
      <c r="L48" s="89">
        <v>13</v>
      </c>
      <c r="M48" s="89">
        <v>5</v>
      </c>
      <c r="N48" s="89"/>
      <c r="O48" s="89" t="s">
        <v>701</v>
      </c>
      <c r="P48" s="90" t="s">
        <v>701</v>
      </c>
      <c r="Q48" s="89" t="s">
        <v>701</v>
      </c>
      <c r="R48" s="89" t="s">
        <v>701</v>
      </c>
    </row>
    <row r="49" spans="2:18" x14ac:dyDescent="0.25">
      <c r="B49" s="182"/>
      <c r="C49" s="179"/>
      <c r="D49" s="182"/>
      <c r="E49" s="88">
        <v>2</v>
      </c>
      <c r="F49" s="89">
        <v>42</v>
      </c>
      <c r="G49" s="89"/>
      <c r="H49" s="89">
        <v>40</v>
      </c>
      <c r="I49" s="90">
        <v>0.95238095238095233</v>
      </c>
      <c r="J49" s="89">
        <v>33</v>
      </c>
      <c r="K49" s="89">
        <v>7</v>
      </c>
      <c r="L49" s="89">
        <v>7</v>
      </c>
      <c r="M49" s="89">
        <v>2</v>
      </c>
      <c r="N49" s="89"/>
      <c r="O49" s="89" t="s">
        <v>701</v>
      </c>
      <c r="P49" s="90" t="s">
        <v>701</v>
      </c>
      <c r="Q49" s="89" t="s">
        <v>701</v>
      </c>
      <c r="R49" s="89" t="s">
        <v>701</v>
      </c>
    </row>
    <row r="50" spans="2:18" x14ac:dyDescent="0.25">
      <c r="B50" s="182"/>
      <c r="C50" s="179"/>
      <c r="D50" s="182" t="s">
        <v>10</v>
      </c>
      <c r="E50" s="88">
        <v>1</v>
      </c>
      <c r="F50" s="89">
        <v>335</v>
      </c>
      <c r="G50" s="89"/>
      <c r="H50" s="89">
        <v>334</v>
      </c>
      <c r="I50" s="90">
        <v>0.9970149253731343</v>
      </c>
      <c r="J50" s="89">
        <v>96</v>
      </c>
      <c r="K50" s="89">
        <v>238</v>
      </c>
      <c r="L50" s="89">
        <v>184</v>
      </c>
      <c r="M50" s="89">
        <v>1</v>
      </c>
      <c r="N50" s="89"/>
      <c r="O50" s="89">
        <v>326</v>
      </c>
      <c r="P50" s="90">
        <v>0.9760479041916168</v>
      </c>
      <c r="Q50" s="89">
        <v>88</v>
      </c>
      <c r="R50" s="89">
        <v>238</v>
      </c>
    </row>
    <row r="51" spans="2:18" x14ac:dyDescent="0.25">
      <c r="B51" s="182"/>
      <c r="C51" s="179"/>
      <c r="D51" s="182"/>
      <c r="E51" s="88">
        <v>2</v>
      </c>
      <c r="F51" s="89">
        <v>345</v>
      </c>
      <c r="G51" s="89"/>
      <c r="H51" s="89">
        <v>343</v>
      </c>
      <c r="I51" s="90">
        <v>0.99420289855072463</v>
      </c>
      <c r="J51" s="89">
        <v>84</v>
      </c>
      <c r="K51" s="89">
        <v>259</v>
      </c>
      <c r="L51" s="89">
        <v>200</v>
      </c>
      <c r="M51" s="89">
        <v>2</v>
      </c>
      <c r="N51" s="89"/>
      <c r="O51" s="89">
        <v>331</v>
      </c>
      <c r="P51" s="90">
        <v>0.96501457725947526</v>
      </c>
      <c r="Q51" s="89">
        <v>72</v>
      </c>
      <c r="R51" s="89">
        <v>259</v>
      </c>
    </row>
    <row r="52" spans="2:18" x14ac:dyDescent="0.25">
      <c r="B52" s="182"/>
      <c r="C52" s="179" t="s">
        <v>33</v>
      </c>
      <c r="D52" s="182" t="s">
        <v>12</v>
      </c>
      <c r="E52" s="88">
        <v>1</v>
      </c>
      <c r="F52" s="89">
        <v>517</v>
      </c>
      <c r="G52" s="89"/>
      <c r="H52" s="89">
        <v>507</v>
      </c>
      <c r="I52" s="90">
        <v>0.98065764023210833</v>
      </c>
      <c r="J52" s="89">
        <v>435</v>
      </c>
      <c r="K52" s="89">
        <v>72</v>
      </c>
      <c r="L52" s="89">
        <v>72</v>
      </c>
      <c r="M52" s="89">
        <v>10</v>
      </c>
      <c r="N52" s="89"/>
      <c r="O52" s="89" t="s">
        <v>701</v>
      </c>
      <c r="P52" s="90" t="s">
        <v>701</v>
      </c>
      <c r="Q52" s="89" t="s">
        <v>701</v>
      </c>
      <c r="R52" s="89" t="s">
        <v>701</v>
      </c>
    </row>
    <row r="53" spans="2:18" x14ac:dyDescent="0.25">
      <c r="B53" s="182"/>
      <c r="C53" s="179"/>
      <c r="D53" s="182"/>
      <c r="E53" s="88">
        <v>2</v>
      </c>
      <c r="F53" s="89">
        <v>561</v>
      </c>
      <c r="G53" s="89"/>
      <c r="H53" s="89">
        <v>540</v>
      </c>
      <c r="I53" s="90">
        <v>0.96256684491978606</v>
      </c>
      <c r="J53" s="89">
        <v>456</v>
      </c>
      <c r="K53" s="89">
        <v>84</v>
      </c>
      <c r="L53" s="89">
        <v>84</v>
      </c>
      <c r="M53" s="89">
        <v>21</v>
      </c>
      <c r="N53" s="89"/>
      <c r="O53" s="89" t="s">
        <v>701</v>
      </c>
      <c r="P53" s="90" t="s">
        <v>701</v>
      </c>
      <c r="Q53" s="89" t="s">
        <v>701</v>
      </c>
      <c r="R53" s="89" t="s">
        <v>701</v>
      </c>
    </row>
    <row r="54" spans="2:18" x14ac:dyDescent="0.25">
      <c r="B54" s="182"/>
      <c r="C54" s="179"/>
      <c r="D54" s="182" t="s">
        <v>10</v>
      </c>
      <c r="E54" s="88">
        <v>1</v>
      </c>
      <c r="F54" s="89">
        <v>1769</v>
      </c>
      <c r="G54" s="89"/>
      <c r="H54" s="89">
        <v>1760</v>
      </c>
      <c r="I54" s="90">
        <v>0.99491237987563597</v>
      </c>
      <c r="J54" s="89">
        <v>251</v>
      </c>
      <c r="K54" s="89">
        <v>1509</v>
      </c>
      <c r="L54" s="89">
        <v>1075</v>
      </c>
      <c r="M54" s="89">
        <v>9</v>
      </c>
      <c r="N54" s="89"/>
      <c r="O54" s="89">
        <v>1731</v>
      </c>
      <c r="P54" s="90">
        <v>0.98352272727272727</v>
      </c>
      <c r="Q54" s="89">
        <v>222</v>
      </c>
      <c r="R54" s="89">
        <v>1509</v>
      </c>
    </row>
    <row r="55" spans="2:18" x14ac:dyDescent="0.25">
      <c r="B55" s="182"/>
      <c r="C55" s="179"/>
      <c r="D55" s="182"/>
      <c r="E55" s="88">
        <v>2</v>
      </c>
      <c r="F55" s="89">
        <v>1807</v>
      </c>
      <c r="G55" s="89"/>
      <c r="H55" s="89">
        <v>1795</v>
      </c>
      <c r="I55" s="90">
        <v>0.99335915882678472</v>
      </c>
      <c r="J55" s="89">
        <v>245</v>
      </c>
      <c r="K55" s="89">
        <v>1550</v>
      </c>
      <c r="L55" s="89">
        <v>1131</v>
      </c>
      <c r="M55" s="89">
        <v>12</v>
      </c>
      <c r="N55" s="89"/>
      <c r="O55" s="89">
        <v>1744</v>
      </c>
      <c r="P55" s="90">
        <v>0.97158774373259049</v>
      </c>
      <c r="Q55" s="89">
        <v>194</v>
      </c>
      <c r="R55" s="89">
        <v>1550</v>
      </c>
    </row>
    <row r="56" spans="2:18" x14ac:dyDescent="0.25">
      <c r="B56" s="182"/>
      <c r="C56" s="179" t="s">
        <v>41</v>
      </c>
      <c r="D56" s="182" t="s">
        <v>12</v>
      </c>
      <c r="E56" s="88">
        <v>1</v>
      </c>
      <c r="F56" s="89">
        <v>2</v>
      </c>
      <c r="G56" s="89"/>
      <c r="H56" s="89">
        <v>2</v>
      </c>
      <c r="I56" s="90">
        <v>1</v>
      </c>
      <c r="J56" s="89">
        <v>2</v>
      </c>
      <c r="K56" s="89">
        <v>0</v>
      </c>
      <c r="L56" s="89">
        <v>0</v>
      </c>
      <c r="M56" s="89">
        <v>0</v>
      </c>
      <c r="N56" s="89"/>
      <c r="O56" s="89" t="s">
        <v>701</v>
      </c>
      <c r="P56" s="90" t="s">
        <v>701</v>
      </c>
      <c r="Q56" s="89" t="s">
        <v>701</v>
      </c>
      <c r="R56" s="89" t="s">
        <v>701</v>
      </c>
    </row>
    <row r="57" spans="2:18" x14ac:dyDescent="0.25">
      <c r="B57" s="182"/>
      <c r="C57" s="179"/>
      <c r="D57" s="182"/>
      <c r="E57" s="88">
        <v>2</v>
      </c>
      <c r="F57" s="89">
        <v>2</v>
      </c>
      <c r="G57" s="89"/>
      <c r="H57" s="89">
        <v>2</v>
      </c>
      <c r="I57" s="90">
        <v>1</v>
      </c>
      <c r="J57" s="89">
        <v>2</v>
      </c>
      <c r="K57" s="89">
        <v>0</v>
      </c>
      <c r="L57" s="89">
        <v>0</v>
      </c>
      <c r="M57" s="89">
        <v>0</v>
      </c>
      <c r="N57" s="89"/>
      <c r="O57" s="89" t="s">
        <v>701</v>
      </c>
      <c r="P57" s="90" t="s">
        <v>701</v>
      </c>
      <c r="Q57" s="89" t="s">
        <v>701</v>
      </c>
      <c r="R57" s="89" t="s">
        <v>701</v>
      </c>
    </row>
    <row r="58" spans="2:18" x14ac:dyDescent="0.25">
      <c r="B58" s="182"/>
      <c r="C58" s="179" t="s">
        <v>35</v>
      </c>
      <c r="D58" s="182" t="s">
        <v>12</v>
      </c>
      <c r="E58" s="88">
        <v>1</v>
      </c>
      <c r="F58" s="89">
        <v>595</v>
      </c>
      <c r="G58" s="89"/>
      <c r="H58" s="89">
        <v>560</v>
      </c>
      <c r="I58" s="90">
        <v>0.94117647058823528</v>
      </c>
      <c r="J58" s="89">
        <v>559</v>
      </c>
      <c r="K58" s="89">
        <v>1</v>
      </c>
      <c r="L58" s="89">
        <v>1</v>
      </c>
      <c r="M58" s="89">
        <v>35</v>
      </c>
      <c r="N58" s="89"/>
      <c r="O58" s="89" t="s">
        <v>701</v>
      </c>
      <c r="P58" s="90" t="s">
        <v>701</v>
      </c>
      <c r="Q58" s="89" t="s">
        <v>701</v>
      </c>
      <c r="R58" s="89" t="s">
        <v>701</v>
      </c>
    </row>
    <row r="59" spans="2:18" x14ac:dyDescent="0.25">
      <c r="B59" s="182"/>
      <c r="C59" s="179"/>
      <c r="D59" s="182"/>
      <c r="E59" s="88">
        <v>2</v>
      </c>
      <c r="F59" s="89">
        <v>567</v>
      </c>
      <c r="G59" s="89"/>
      <c r="H59" s="89">
        <v>543</v>
      </c>
      <c r="I59" s="90">
        <v>0.95767195767195767</v>
      </c>
      <c r="J59" s="89">
        <v>542</v>
      </c>
      <c r="K59" s="89">
        <v>1</v>
      </c>
      <c r="L59" s="89">
        <v>1</v>
      </c>
      <c r="M59" s="89">
        <v>24</v>
      </c>
      <c r="N59" s="89"/>
      <c r="O59" s="89" t="s">
        <v>701</v>
      </c>
      <c r="P59" s="90" t="s">
        <v>701</v>
      </c>
      <c r="Q59" s="89" t="s">
        <v>701</v>
      </c>
      <c r="R59" s="89" t="s">
        <v>701</v>
      </c>
    </row>
    <row r="60" spans="2:18" x14ac:dyDescent="0.25">
      <c r="B60" s="182" t="s">
        <v>36</v>
      </c>
      <c r="C60" s="179" t="s">
        <v>37</v>
      </c>
      <c r="D60" s="182" t="s">
        <v>12</v>
      </c>
      <c r="E60" s="88">
        <v>1</v>
      </c>
      <c r="F60" s="89">
        <v>48</v>
      </c>
      <c r="G60" s="89"/>
      <c r="H60" s="89">
        <v>46</v>
      </c>
      <c r="I60" s="90">
        <v>0.95833333333333337</v>
      </c>
      <c r="J60" s="89">
        <v>30</v>
      </c>
      <c r="K60" s="89">
        <v>16</v>
      </c>
      <c r="L60" s="89">
        <v>16</v>
      </c>
      <c r="M60" s="89">
        <v>2</v>
      </c>
      <c r="N60" s="89"/>
      <c r="O60" s="89" t="s">
        <v>701</v>
      </c>
      <c r="P60" s="90" t="s">
        <v>701</v>
      </c>
      <c r="Q60" s="89" t="s">
        <v>701</v>
      </c>
      <c r="R60" s="89" t="s">
        <v>701</v>
      </c>
    </row>
    <row r="61" spans="2:18" x14ac:dyDescent="0.25">
      <c r="B61" s="182"/>
      <c r="C61" s="179"/>
      <c r="D61" s="182"/>
      <c r="E61" s="88">
        <v>2</v>
      </c>
      <c r="F61" s="89">
        <v>48</v>
      </c>
      <c r="G61" s="89"/>
      <c r="H61" s="89">
        <v>47</v>
      </c>
      <c r="I61" s="90">
        <v>0.97916666666666663</v>
      </c>
      <c r="J61" s="89">
        <v>37</v>
      </c>
      <c r="K61" s="89">
        <v>10</v>
      </c>
      <c r="L61" s="89">
        <v>10</v>
      </c>
      <c r="M61" s="89">
        <v>1</v>
      </c>
      <c r="N61" s="89"/>
      <c r="O61" s="89" t="s">
        <v>701</v>
      </c>
      <c r="P61" s="90" t="s">
        <v>701</v>
      </c>
      <c r="Q61" s="89" t="s">
        <v>701</v>
      </c>
      <c r="R61" s="89" t="s">
        <v>701</v>
      </c>
    </row>
    <row r="62" spans="2:18" x14ac:dyDescent="0.25">
      <c r="B62" s="182"/>
      <c r="C62" s="179"/>
      <c r="D62" s="182" t="s">
        <v>10</v>
      </c>
      <c r="E62" s="88">
        <v>1</v>
      </c>
      <c r="F62" s="89">
        <v>1135</v>
      </c>
      <c r="G62" s="89"/>
      <c r="H62" s="89">
        <v>1133</v>
      </c>
      <c r="I62" s="90">
        <v>0.9982378854625551</v>
      </c>
      <c r="J62" s="89">
        <v>889</v>
      </c>
      <c r="K62" s="89">
        <v>244</v>
      </c>
      <c r="L62" s="89">
        <v>105</v>
      </c>
      <c r="M62" s="89">
        <v>2</v>
      </c>
      <c r="N62" s="89"/>
      <c r="O62" s="89">
        <v>1077</v>
      </c>
      <c r="P62" s="90">
        <v>0.95057369814651371</v>
      </c>
      <c r="Q62" s="89">
        <v>833</v>
      </c>
      <c r="R62" s="89">
        <v>244</v>
      </c>
    </row>
    <row r="63" spans="2:18" x14ac:dyDescent="0.25">
      <c r="B63" s="182"/>
      <c r="C63" s="179"/>
      <c r="D63" s="182"/>
      <c r="E63" s="88">
        <v>2</v>
      </c>
      <c r="F63" s="89">
        <v>1134</v>
      </c>
      <c r="G63" s="89"/>
      <c r="H63" s="89">
        <v>1131</v>
      </c>
      <c r="I63" s="90">
        <v>0.99735449735449733</v>
      </c>
      <c r="J63" s="89">
        <v>890</v>
      </c>
      <c r="K63" s="89">
        <v>241</v>
      </c>
      <c r="L63" s="89">
        <v>100</v>
      </c>
      <c r="M63" s="89">
        <v>3</v>
      </c>
      <c r="N63" s="89"/>
      <c r="O63" s="89">
        <v>1084</v>
      </c>
      <c r="P63" s="90">
        <v>0.95844385499557916</v>
      </c>
      <c r="Q63" s="89">
        <v>843</v>
      </c>
      <c r="R63" s="89">
        <v>241</v>
      </c>
    </row>
    <row r="64" spans="2:18" x14ac:dyDescent="0.25">
      <c r="B64" s="182"/>
      <c r="C64" s="179" t="s">
        <v>42</v>
      </c>
      <c r="D64" s="182" t="s">
        <v>12</v>
      </c>
      <c r="E64" s="88">
        <v>1</v>
      </c>
      <c r="F64" s="89">
        <v>3</v>
      </c>
      <c r="G64" s="89"/>
      <c r="H64" s="89">
        <v>3</v>
      </c>
      <c r="I64" s="90">
        <v>1</v>
      </c>
      <c r="J64" s="89">
        <v>3</v>
      </c>
      <c r="K64" s="89">
        <v>0</v>
      </c>
      <c r="L64" s="89">
        <v>0</v>
      </c>
      <c r="M64" s="89">
        <v>0</v>
      </c>
      <c r="N64" s="89"/>
      <c r="O64" s="89" t="s">
        <v>701</v>
      </c>
      <c r="P64" s="90" t="s">
        <v>701</v>
      </c>
      <c r="Q64" s="89" t="s">
        <v>701</v>
      </c>
      <c r="R64" s="89" t="s">
        <v>701</v>
      </c>
    </row>
    <row r="65" spans="2:18" x14ac:dyDescent="0.25">
      <c r="B65" s="182"/>
      <c r="C65" s="179"/>
      <c r="D65" s="182"/>
      <c r="E65" s="88">
        <v>2</v>
      </c>
      <c r="F65" s="89">
        <v>3</v>
      </c>
      <c r="G65" s="89"/>
      <c r="H65" s="89">
        <v>3</v>
      </c>
      <c r="I65" s="90">
        <v>1</v>
      </c>
      <c r="J65" s="89">
        <v>3</v>
      </c>
      <c r="K65" s="89">
        <v>0</v>
      </c>
      <c r="L65" s="89">
        <v>0</v>
      </c>
      <c r="M65" s="89">
        <v>0</v>
      </c>
      <c r="N65" s="89"/>
      <c r="O65" s="89" t="s">
        <v>701</v>
      </c>
      <c r="P65" s="90" t="s">
        <v>701</v>
      </c>
      <c r="Q65" s="89" t="s">
        <v>701</v>
      </c>
      <c r="R65" s="89" t="s">
        <v>701</v>
      </c>
    </row>
    <row r="66" spans="2:18" x14ac:dyDescent="0.25">
      <c r="B66" s="182"/>
      <c r="C66" s="179" t="s">
        <v>38</v>
      </c>
      <c r="D66" s="182" t="s">
        <v>12</v>
      </c>
      <c r="E66" s="88">
        <v>1</v>
      </c>
      <c r="F66" s="89">
        <v>39</v>
      </c>
      <c r="G66" s="89"/>
      <c r="H66" s="89">
        <v>36</v>
      </c>
      <c r="I66" s="90">
        <v>0.92307692307692313</v>
      </c>
      <c r="J66" s="89">
        <v>35</v>
      </c>
      <c r="K66" s="89">
        <v>1</v>
      </c>
      <c r="L66" s="89">
        <v>1</v>
      </c>
      <c r="M66" s="89">
        <v>3</v>
      </c>
      <c r="N66" s="89"/>
      <c r="O66" s="89" t="s">
        <v>701</v>
      </c>
      <c r="P66" s="90" t="s">
        <v>701</v>
      </c>
      <c r="Q66" s="89" t="s">
        <v>701</v>
      </c>
      <c r="R66" s="89" t="s">
        <v>701</v>
      </c>
    </row>
    <row r="67" spans="2:18" x14ac:dyDescent="0.25">
      <c r="B67" s="182"/>
      <c r="C67" s="179"/>
      <c r="D67" s="182"/>
      <c r="E67" s="88">
        <v>2</v>
      </c>
      <c r="F67" s="89">
        <v>33</v>
      </c>
      <c r="G67" s="89"/>
      <c r="H67" s="89">
        <v>29</v>
      </c>
      <c r="I67" s="90">
        <v>0.87878787878787878</v>
      </c>
      <c r="J67" s="89">
        <v>28</v>
      </c>
      <c r="K67" s="89">
        <v>1</v>
      </c>
      <c r="L67" s="89">
        <v>1</v>
      </c>
      <c r="M67" s="89">
        <v>4</v>
      </c>
      <c r="N67" s="89"/>
      <c r="O67" s="89" t="s">
        <v>701</v>
      </c>
      <c r="P67" s="90" t="s">
        <v>701</v>
      </c>
      <c r="Q67" s="89" t="s">
        <v>701</v>
      </c>
      <c r="R67" s="89" t="s">
        <v>701</v>
      </c>
    </row>
  </sheetData>
  <sheetProtection algorithmName="SHA-512" hashValue="7/ar0mSmXX/4RDwiGX3UUFG/kkRVq1POSMgBrxfw7QG3uQXyvjvQIkeGi76OGioxZgY4jtHBQCA/Y+vq7mAL2w==" saltValue="mhPZ9Y9ohwbUH3oh0ODPoQ==" spinCount="100000" sheet="1" objects="1" scenarios="1"/>
  <mergeCells count="59">
    <mergeCell ref="D18:D19"/>
    <mergeCell ref="D20:D21"/>
    <mergeCell ref="D22:D23"/>
    <mergeCell ref="C24:C27"/>
    <mergeCell ref="C28:C31"/>
    <mergeCell ref="C22:C23"/>
    <mergeCell ref="C16:C19"/>
    <mergeCell ref="C20:C21"/>
    <mergeCell ref="D24:D25"/>
    <mergeCell ref="D26:D27"/>
    <mergeCell ref="D28:D29"/>
    <mergeCell ref="D30:D31"/>
    <mergeCell ref="D8:D9"/>
    <mergeCell ref="D10:D11"/>
    <mergeCell ref="D12:D13"/>
    <mergeCell ref="D14:D15"/>
    <mergeCell ref="D16:D17"/>
    <mergeCell ref="B60:B67"/>
    <mergeCell ref="C66:C67"/>
    <mergeCell ref="B8:B23"/>
    <mergeCell ref="B24:B43"/>
    <mergeCell ref="B44:B59"/>
    <mergeCell ref="C32:C35"/>
    <mergeCell ref="C8:C9"/>
    <mergeCell ref="C10:C13"/>
    <mergeCell ref="C14:C15"/>
    <mergeCell ref="C36:C39"/>
    <mergeCell ref="C40:C41"/>
    <mergeCell ref="C42:C43"/>
    <mergeCell ref="C44:C47"/>
    <mergeCell ref="C48:C51"/>
    <mergeCell ref="C52:C55"/>
    <mergeCell ref="C64:C65"/>
    <mergeCell ref="D56:D57"/>
    <mergeCell ref="D54:D55"/>
    <mergeCell ref="D52:D53"/>
    <mergeCell ref="D50:D51"/>
    <mergeCell ref="C60:C63"/>
    <mergeCell ref="D66:D67"/>
    <mergeCell ref="D64:D65"/>
    <mergeCell ref="D62:D63"/>
    <mergeCell ref="D60:D61"/>
    <mergeCell ref="D58:D59"/>
    <mergeCell ref="B2:R2"/>
    <mergeCell ref="B4:R4"/>
    <mergeCell ref="C56:C57"/>
    <mergeCell ref="C58:C59"/>
    <mergeCell ref="O6:R6"/>
    <mergeCell ref="H6:M6"/>
    <mergeCell ref="B6:F6"/>
    <mergeCell ref="D46:D47"/>
    <mergeCell ref="D44:D45"/>
    <mergeCell ref="D42:D43"/>
    <mergeCell ref="D40:D41"/>
    <mergeCell ref="D38:D39"/>
    <mergeCell ref="D32:D33"/>
    <mergeCell ref="D34:D35"/>
    <mergeCell ref="D36:D37"/>
    <mergeCell ref="D48:D4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61"/>
  <sheetViews>
    <sheetView workbookViewId="0"/>
  </sheetViews>
  <sheetFormatPr baseColWidth="10" defaultColWidth="9.140625" defaultRowHeight="15" x14ac:dyDescent="0.25"/>
  <sheetData>
    <row r="1" spans="1:21" x14ac:dyDescent="0.25">
      <c r="A1" t="s">
        <v>0</v>
      </c>
      <c r="B1" t="s">
        <v>3</v>
      </c>
      <c r="C1" t="s">
        <v>5</v>
      </c>
      <c r="D1" t="s">
        <v>175</v>
      </c>
      <c r="E1" t="s">
        <v>7</v>
      </c>
      <c r="F1" t="s">
        <v>1</v>
      </c>
      <c r="G1" t="s">
        <v>4</v>
      </c>
      <c r="H1" t="s">
        <v>6</v>
      </c>
      <c r="I1" t="s">
        <v>67</v>
      </c>
      <c r="J1" t="s">
        <v>2</v>
      </c>
      <c r="K1" t="s">
        <v>51</v>
      </c>
      <c r="L1" t="s">
        <v>66</v>
      </c>
      <c r="M1" t="s">
        <v>65</v>
      </c>
      <c r="N1" t="s">
        <v>176</v>
      </c>
      <c r="O1" t="s">
        <v>177</v>
      </c>
      <c r="P1" t="s">
        <v>52</v>
      </c>
      <c r="Q1" t="s">
        <v>120</v>
      </c>
      <c r="R1" t="s">
        <v>68</v>
      </c>
      <c r="S1" t="s">
        <v>121</v>
      </c>
      <c r="T1" t="s">
        <v>53</v>
      </c>
      <c r="U1" t="s">
        <v>54</v>
      </c>
    </row>
    <row r="2" spans="1:21" x14ac:dyDescent="0.25">
      <c r="A2">
        <v>241</v>
      </c>
      <c r="B2">
        <v>1</v>
      </c>
      <c r="C2">
        <v>26</v>
      </c>
      <c r="D2">
        <v>1</v>
      </c>
      <c r="E2">
        <v>0</v>
      </c>
      <c r="F2">
        <v>2024</v>
      </c>
      <c r="G2" t="s">
        <v>8</v>
      </c>
      <c r="H2" t="s">
        <v>22</v>
      </c>
      <c r="I2" t="s">
        <v>12</v>
      </c>
      <c r="J2">
        <v>1</v>
      </c>
      <c r="K2">
        <v>33704</v>
      </c>
      <c r="L2">
        <v>33465</v>
      </c>
      <c r="M2">
        <v>0.99290885354854019</v>
      </c>
      <c r="N2">
        <v>33459</v>
      </c>
      <c r="O2">
        <v>6</v>
      </c>
      <c r="P2">
        <v>6</v>
      </c>
      <c r="Q2">
        <v>239</v>
      </c>
    </row>
    <row r="3" spans="1:21" x14ac:dyDescent="0.25">
      <c r="A3">
        <v>242</v>
      </c>
      <c r="B3">
        <v>1</v>
      </c>
      <c r="C3">
        <v>26</v>
      </c>
      <c r="D3">
        <v>1</v>
      </c>
      <c r="E3">
        <v>0</v>
      </c>
      <c r="F3">
        <v>2024</v>
      </c>
      <c r="G3" t="s">
        <v>8</v>
      </c>
      <c r="H3" t="s">
        <v>22</v>
      </c>
      <c r="I3" t="s">
        <v>12</v>
      </c>
      <c r="J3">
        <v>2</v>
      </c>
      <c r="K3">
        <v>31885</v>
      </c>
      <c r="L3">
        <v>31621</v>
      </c>
      <c r="M3">
        <v>0.99172024462913599</v>
      </c>
      <c r="N3">
        <v>31614</v>
      </c>
      <c r="O3">
        <v>7</v>
      </c>
      <c r="P3">
        <v>7</v>
      </c>
      <c r="Q3">
        <v>264</v>
      </c>
    </row>
    <row r="4" spans="1:21" x14ac:dyDescent="0.25">
      <c r="A4">
        <v>241</v>
      </c>
      <c r="B4">
        <v>1</v>
      </c>
      <c r="C4">
        <v>15</v>
      </c>
      <c r="D4">
        <v>2</v>
      </c>
      <c r="E4">
        <v>0</v>
      </c>
      <c r="F4">
        <v>2024</v>
      </c>
      <c r="G4" t="s">
        <v>8</v>
      </c>
      <c r="H4" t="s">
        <v>20</v>
      </c>
      <c r="I4" t="s">
        <v>12</v>
      </c>
      <c r="J4">
        <v>1</v>
      </c>
      <c r="K4">
        <v>5392</v>
      </c>
      <c r="L4">
        <v>5236</v>
      </c>
      <c r="M4">
        <v>0.97106824925816027</v>
      </c>
      <c r="N4">
        <v>4626</v>
      </c>
      <c r="O4">
        <v>610</v>
      </c>
      <c r="P4">
        <v>610</v>
      </c>
      <c r="Q4">
        <v>156</v>
      </c>
    </row>
    <row r="5" spans="1:21" x14ac:dyDescent="0.25">
      <c r="A5">
        <v>242</v>
      </c>
      <c r="B5">
        <v>1</v>
      </c>
      <c r="C5">
        <v>15</v>
      </c>
      <c r="D5">
        <v>2</v>
      </c>
      <c r="E5">
        <v>0</v>
      </c>
      <c r="F5">
        <v>2024</v>
      </c>
      <c r="G5" t="s">
        <v>8</v>
      </c>
      <c r="H5" t="s">
        <v>20</v>
      </c>
      <c r="I5" t="s">
        <v>12</v>
      </c>
      <c r="J5">
        <v>2</v>
      </c>
      <c r="K5">
        <v>5162</v>
      </c>
      <c r="L5">
        <v>4971</v>
      </c>
      <c r="M5">
        <v>0.96299883765982175</v>
      </c>
      <c r="N5">
        <v>4326</v>
      </c>
      <c r="O5">
        <v>645</v>
      </c>
      <c r="P5">
        <v>645</v>
      </c>
      <c r="Q5">
        <v>191</v>
      </c>
    </row>
    <row r="6" spans="1:21" x14ac:dyDescent="0.25">
      <c r="A6">
        <v>241</v>
      </c>
      <c r="B6">
        <v>1</v>
      </c>
      <c r="C6">
        <v>15</v>
      </c>
      <c r="D6">
        <v>2</v>
      </c>
      <c r="E6">
        <v>1</v>
      </c>
      <c r="F6">
        <v>2024</v>
      </c>
      <c r="G6" t="s">
        <v>8</v>
      </c>
      <c r="H6" t="s">
        <v>20</v>
      </c>
      <c r="I6" t="s">
        <v>10</v>
      </c>
      <c r="J6">
        <v>1</v>
      </c>
      <c r="K6">
        <v>8981</v>
      </c>
      <c r="L6">
        <v>8907</v>
      </c>
      <c r="M6">
        <v>0.99176038303084291</v>
      </c>
      <c r="N6">
        <v>4622</v>
      </c>
      <c r="O6">
        <v>4285</v>
      </c>
      <c r="P6">
        <v>3155</v>
      </c>
      <c r="Q6">
        <v>74</v>
      </c>
      <c r="R6">
        <v>8713</v>
      </c>
      <c r="S6">
        <v>0.97821937801728975</v>
      </c>
      <c r="T6">
        <v>4428</v>
      </c>
      <c r="U6">
        <v>4285</v>
      </c>
    </row>
    <row r="7" spans="1:21" x14ac:dyDescent="0.25">
      <c r="A7">
        <v>242</v>
      </c>
      <c r="B7">
        <v>1</v>
      </c>
      <c r="C7">
        <v>15</v>
      </c>
      <c r="D7">
        <v>2</v>
      </c>
      <c r="E7">
        <v>1</v>
      </c>
      <c r="F7">
        <v>2024</v>
      </c>
      <c r="G7" t="s">
        <v>8</v>
      </c>
      <c r="H7" t="s">
        <v>20</v>
      </c>
      <c r="I7" t="s">
        <v>10</v>
      </c>
      <c r="J7">
        <v>2</v>
      </c>
      <c r="K7">
        <v>9087</v>
      </c>
      <c r="L7">
        <v>9029</v>
      </c>
      <c r="M7">
        <v>0.99361725541983048</v>
      </c>
      <c r="N7">
        <v>4804</v>
      </c>
      <c r="O7">
        <v>4225</v>
      </c>
      <c r="P7">
        <v>3087</v>
      </c>
      <c r="Q7">
        <v>58</v>
      </c>
      <c r="R7">
        <v>8773</v>
      </c>
      <c r="S7">
        <v>0.97164691549451765</v>
      </c>
      <c r="T7">
        <v>4548</v>
      </c>
      <c r="U7">
        <v>4225</v>
      </c>
    </row>
    <row r="8" spans="1:21" x14ac:dyDescent="0.25">
      <c r="A8">
        <v>241</v>
      </c>
      <c r="B8">
        <v>1</v>
      </c>
      <c r="C8">
        <v>27</v>
      </c>
      <c r="D8">
        <v>3</v>
      </c>
      <c r="E8">
        <v>0</v>
      </c>
      <c r="F8">
        <v>2024</v>
      </c>
      <c r="G8" t="s">
        <v>8</v>
      </c>
      <c r="H8" t="s">
        <v>23</v>
      </c>
      <c r="I8" t="s">
        <v>12</v>
      </c>
      <c r="J8">
        <v>1</v>
      </c>
      <c r="K8">
        <v>5210</v>
      </c>
      <c r="L8">
        <v>4964</v>
      </c>
      <c r="M8">
        <v>0.95278310940499045</v>
      </c>
      <c r="N8">
        <v>4947</v>
      </c>
      <c r="O8">
        <v>17</v>
      </c>
      <c r="P8">
        <v>17</v>
      </c>
      <c r="Q8">
        <v>246</v>
      </c>
    </row>
    <row r="9" spans="1:21" x14ac:dyDescent="0.25">
      <c r="A9">
        <v>242</v>
      </c>
      <c r="B9">
        <v>1</v>
      </c>
      <c r="C9">
        <v>27</v>
      </c>
      <c r="D9">
        <v>3</v>
      </c>
      <c r="E9">
        <v>0</v>
      </c>
      <c r="F9">
        <v>2024</v>
      </c>
      <c r="G9" t="s">
        <v>8</v>
      </c>
      <c r="H9" t="s">
        <v>23</v>
      </c>
      <c r="I9" t="s">
        <v>12</v>
      </c>
      <c r="J9">
        <v>2</v>
      </c>
      <c r="K9">
        <v>5431</v>
      </c>
      <c r="L9">
        <v>5207</v>
      </c>
      <c r="M9">
        <v>0.95875529368440437</v>
      </c>
      <c r="N9">
        <v>5185</v>
      </c>
      <c r="O9">
        <v>22</v>
      </c>
      <c r="P9">
        <v>22</v>
      </c>
      <c r="Q9">
        <v>224</v>
      </c>
    </row>
    <row r="10" spans="1:21" x14ac:dyDescent="0.25">
      <c r="A10">
        <v>241</v>
      </c>
      <c r="B10">
        <v>1</v>
      </c>
      <c r="C10">
        <v>14</v>
      </c>
      <c r="D10">
        <v>4</v>
      </c>
      <c r="E10">
        <v>0</v>
      </c>
      <c r="F10">
        <v>2024</v>
      </c>
      <c r="G10" t="s">
        <v>8</v>
      </c>
      <c r="H10" t="s">
        <v>9</v>
      </c>
      <c r="I10" t="s">
        <v>12</v>
      </c>
      <c r="J10">
        <v>1</v>
      </c>
      <c r="K10">
        <v>9648</v>
      </c>
      <c r="L10">
        <v>9608</v>
      </c>
      <c r="M10">
        <v>0.99585406301824209</v>
      </c>
      <c r="N10">
        <v>9525</v>
      </c>
      <c r="O10">
        <v>83</v>
      </c>
      <c r="P10">
        <v>83</v>
      </c>
      <c r="Q10">
        <v>40</v>
      </c>
    </row>
    <row r="11" spans="1:21" x14ac:dyDescent="0.25">
      <c r="A11">
        <v>242</v>
      </c>
      <c r="B11">
        <v>1</v>
      </c>
      <c r="C11">
        <v>14</v>
      </c>
      <c r="D11">
        <v>4</v>
      </c>
      <c r="E11">
        <v>0</v>
      </c>
      <c r="F11">
        <v>2024</v>
      </c>
      <c r="G11" t="s">
        <v>8</v>
      </c>
      <c r="H11" t="s">
        <v>9</v>
      </c>
      <c r="I11" t="s">
        <v>12</v>
      </c>
      <c r="J11">
        <v>2</v>
      </c>
      <c r="K11">
        <v>8954</v>
      </c>
      <c r="L11">
        <v>8909</v>
      </c>
      <c r="M11">
        <v>0.99497431315613138</v>
      </c>
      <c r="N11">
        <v>8797</v>
      </c>
      <c r="O11">
        <v>112</v>
      </c>
      <c r="P11">
        <v>112</v>
      </c>
      <c r="Q11">
        <v>45</v>
      </c>
    </row>
    <row r="12" spans="1:21" x14ac:dyDescent="0.25">
      <c r="A12">
        <v>241</v>
      </c>
      <c r="B12">
        <v>1</v>
      </c>
      <c r="C12">
        <v>14</v>
      </c>
      <c r="D12">
        <v>4</v>
      </c>
      <c r="E12">
        <v>1</v>
      </c>
      <c r="F12">
        <v>2024</v>
      </c>
      <c r="G12" t="s">
        <v>8</v>
      </c>
      <c r="H12" t="s">
        <v>9</v>
      </c>
      <c r="I12" t="s">
        <v>10</v>
      </c>
      <c r="J12">
        <v>1</v>
      </c>
      <c r="K12">
        <v>32272</v>
      </c>
      <c r="L12">
        <v>32216</v>
      </c>
      <c r="M12">
        <v>0.99826474962816059</v>
      </c>
      <c r="N12">
        <v>29758</v>
      </c>
      <c r="O12">
        <v>2458</v>
      </c>
      <c r="P12">
        <v>1461</v>
      </c>
      <c r="Q12">
        <v>56</v>
      </c>
      <c r="R12">
        <v>30310</v>
      </c>
      <c r="S12">
        <v>0.94083685125403527</v>
      </c>
      <c r="T12">
        <v>27852</v>
      </c>
      <c r="U12">
        <v>2458</v>
      </c>
    </row>
    <row r="13" spans="1:21" x14ac:dyDescent="0.25">
      <c r="A13">
        <v>242</v>
      </c>
      <c r="B13">
        <v>1</v>
      </c>
      <c r="C13">
        <v>14</v>
      </c>
      <c r="D13">
        <v>4</v>
      </c>
      <c r="E13">
        <v>1</v>
      </c>
      <c r="F13">
        <v>2024</v>
      </c>
      <c r="G13" t="s">
        <v>8</v>
      </c>
      <c r="H13" t="s">
        <v>9</v>
      </c>
      <c r="I13" t="s">
        <v>10</v>
      </c>
      <c r="J13">
        <v>2</v>
      </c>
      <c r="K13">
        <v>32417</v>
      </c>
      <c r="L13">
        <v>32360</v>
      </c>
      <c r="M13">
        <v>0.99824166332479869</v>
      </c>
      <c r="N13">
        <v>29996</v>
      </c>
      <c r="O13">
        <v>2364</v>
      </c>
      <c r="P13">
        <v>1304</v>
      </c>
      <c r="Q13">
        <v>57</v>
      </c>
      <c r="R13">
        <v>30201</v>
      </c>
      <c r="S13">
        <v>0.93328182941903581</v>
      </c>
      <c r="T13">
        <v>27837</v>
      </c>
      <c r="U13">
        <v>2364</v>
      </c>
    </row>
    <row r="14" spans="1:21" x14ac:dyDescent="0.25">
      <c r="A14">
        <v>241</v>
      </c>
      <c r="B14">
        <v>1</v>
      </c>
      <c r="C14">
        <v>101</v>
      </c>
      <c r="D14">
        <v>5</v>
      </c>
      <c r="E14">
        <v>0</v>
      </c>
      <c r="F14">
        <v>2024</v>
      </c>
      <c r="G14" t="s">
        <v>8</v>
      </c>
      <c r="H14" t="s">
        <v>39</v>
      </c>
      <c r="I14" t="s">
        <v>12</v>
      </c>
      <c r="J14">
        <v>1</v>
      </c>
      <c r="K14">
        <v>169</v>
      </c>
      <c r="L14">
        <v>163</v>
      </c>
      <c r="M14">
        <v>0.96449704142011838</v>
      </c>
      <c r="N14">
        <v>163</v>
      </c>
      <c r="O14">
        <v>0</v>
      </c>
      <c r="P14">
        <v>0</v>
      </c>
      <c r="Q14">
        <v>6</v>
      </c>
    </row>
    <row r="15" spans="1:21" x14ac:dyDescent="0.25">
      <c r="A15">
        <v>242</v>
      </c>
      <c r="B15">
        <v>1</v>
      </c>
      <c r="C15">
        <v>101</v>
      </c>
      <c r="D15">
        <v>5</v>
      </c>
      <c r="E15">
        <v>0</v>
      </c>
      <c r="F15">
        <v>2024</v>
      </c>
      <c r="G15" t="s">
        <v>8</v>
      </c>
      <c r="H15" t="s">
        <v>39</v>
      </c>
      <c r="I15" t="s">
        <v>12</v>
      </c>
      <c r="J15">
        <v>2</v>
      </c>
      <c r="K15">
        <v>159</v>
      </c>
      <c r="L15">
        <v>154</v>
      </c>
      <c r="M15">
        <v>0.96855345911949686</v>
      </c>
      <c r="N15">
        <v>154</v>
      </c>
      <c r="O15">
        <v>0</v>
      </c>
      <c r="P15">
        <v>0</v>
      </c>
      <c r="Q15">
        <v>5</v>
      </c>
    </row>
    <row r="16" spans="1:21" x14ac:dyDescent="0.25">
      <c r="A16">
        <v>241</v>
      </c>
      <c r="B16">
        <v>1</v>
      </c>
      <c r="C16">
        <v>23</v>
      </c>
      <c r="D16">
        <v>6</v>
      </c>
      <c r="E16">
        <v>0</v>
      </c>
      <c r="F16">
        <v>2024</v>
      </c>
      <c r="G16" t="s">
        <v>8</v>
      </c>
      <c r="H16" t="s">
        <v>21</v>
      </c>
      <c r="I16" t="s">
        <v>12</v>
      </c>
      <c r="J16">
        <v>1</v>
      </c>
      <c r="K16">
        <v>15291</v>
      </c>
      <c r="L16">
        <v>15006</v>
      </c>
      <c r="M16">
        <v>0.9813615852462233</v>
      </c>
      <c r="N16">
        <v>14997</v>
      </c>
      <c r="O16">
        <v>9</v>
      </c>
      <c r="P16">
        <v>9</v>
      </c>
      <c r="Q16">
        <v>285</v>
      </c>
    </row>
    <row r="17" spans="1:21" x14ac:dyDescent="0.25">
      <c r="A17">
        <v>242</v>
      </c>
      <c r="B17">
        <v>1</v>
      </c>
      <c r="C17">
        <v>23</v>
      </c>
      <c r="D17">
        <v>6</v>
      </c>
      <c r="E17">
        <v>0</v>
      </c>
      <c r="F17">
        <v>2024</v>
      </c>
      <c r="G17" t="s">
        <v>8</v>
      </c>
      <c r="H17" t="s">
        <v>21</v>
      </c>
      <c r="I17" t="s">
        <v>12</v>
      </c>
      <c r="J17">
        <v>2</v>
      </c>
      <c r="K17">
        <v>14767</v>
      </c>
      <c r="L17">
        <v>14463</v>
      </c>
      <c r="M17">
        <v>0.97941355725604384</v>
      </c>
      <c r="N17">
        <v>14454</v>
      </c>
      <c r="O17">
        <v>9</v>
      </c>
      <c r="P17">
        <v>9</v>
      </c>
      <c r="Q17">
        <v>304</v>
      </c>
    </row>
    <row r="18" spans="1:21" x14ac:dyDescent="0.25">
      <c r="A18">
        <v>241</v>
      </c>
      <c r="B18">
        <v>3</v>
      </c>
      <c r="C18">
        <v>34</v>
      </c>
      <c r="D18">
        <v>1</v>
      </c>
      <c r="E18">
        <v>0</v>
      </c>
      <c r="F18">
        <v>2024</v>
      </c>
      <c r="G18" t="s">
        <v>25</v>
      </c>
      <c r="H18" t="s">
        <v>29</v>
      </c>
      <c r="I18" t="s">
        <v>12</v>
      </c>
      <c r="J18">
        <v>1</v>
      </c>
      <c r="K18">
        <v>1562</v>
      </c>
      <c r="L18">
        <v>1552</v>
      </c>
      <c r="M18">
        <v>0.99359795134443019</v>
      </c>
      <c r="N18">
        <v>1503</v>
      </c>
      <c r="O18">
        <v>49</v>
      </c>
      <c r="P18">
        <v>49</v>
      </c>
      <c r="Q18">
        <v>10</v>
      </c>
    </row>
    <row r="19" spans="1:21" x14ac:dyDescent="0.25">
      <c r="A19">
        <v>242</v>
      </c>
      <c r="B19">
        <v>3</v>
      </c>
      <c r="C19">
        <v>34</v>
      </c>
      <c r="D19">
        <v>1</v>
      </c>
      <c r="E19">
        <v>0</v>
      </c>
      <c r="F19">
        <v>2024</v>
      </c>
      <c r="G19" t="s">
        <v>25</v>
      </c>
      <c r="H19" t="s">
        <v>29</v>
      </c>
      <c r="I19" t="s">
        <v>12</v>
      </c>
      <c r="J19">
        <v>2</v>
      </c>
      <c r="K19">
        <v>1510</v>
      </c>
      <c r="L19">
        <v>1505</v>
      </c>
      <c r="M19">
        <v>0.99668874172185429</v>
      </c>
      <c r="N19">
        <v>1431</v>
      </c>
      <c r="O19">
        <v>74</v>
      </c>
      <c r="P19">
        <v>74</v>
      </c>
      <c r="Q19">
        <v>5</v>
      </c>
    </row>
    <row r="20" spans="1:21" x14ac:dyDescent="0.25">
      <c r="A20">
        <v>241</v>
      </c>
      <c r="B20">
        <v>3</v>
      </c>
      <c r="C20">
        <v>34</v>
      </c>
      <c r="D20">
        <v>1</v>
      </c>
      <c r="E20">
        <v>1</v>
      </c>
      <c r="F20">
        <v>2024</v>
      </c>
      <c r="G20" t="s">
        <v>25</v>
      </c>
      <c r="H20" t="s">
        <v>29</v>
      </c>
      <c r="I20" t="s">
        <v>10</v>
      </c>
      <c r="J20">
        <v>1</v>
      </c>
      <c r="K20">
        <v>3540</v>
      </c>
      <c r="L20">
        <v>3535</v>
      </c>
      <c r="M20">
        <v>0.99858757062146897</v>
      </c>
      <c r="N20">
        <v>3277</v>
      </c>
      <c r="O20">
        <v>258</v>
      </c>
      <c r="P20">
        <v>139</v>
      </c>
      <c r="Q20">
        <v>5</v>
      </c>
      <c r="R20">
        <v>3408</v>
      </c>
      <c r="S20">
        <v>0.96407355021216412</v>
      </c>
      <c r="T20">
        <v>3150</v>
      </c>
      <c r="U20">
        <v>258</v>
      </c>
    </row>
    <row r="21" spans="1:21" x14ac:dyDescent="0.25">
      <c r="A21">
        <v>242</v>
      </c>
      <c r="B21">
        <v>3</v>
      </c>
      <c r="C21">
        <v>34</v>
      </c>
      <c r="D21">
        <v>1</v>
      </c>
      <c r="E21">
        <v>1</v>
      </c>
      <c r="F21">
        <v>2024</v>
      </c>
      <c r="G21" t="s">
        <v>25</v>
      </c>
      <c r="H21" t="s">
        <v>29</v>
      </c>
      <c r="I21" t="s">
        <v>10</v>
      </c>
      <c r="J21">
        <v>2</v>
      </c>
      <c r="K21">
        <v>3574</v>
      </c>
      <c r="L21">
        <v>3569</v>
      </c>
      <c r="M21">
        <v>0.9986010072747622</v>
      </c>
      <c r="N21">
        <v>3302</v>
      </c>
      <c r="O21">
        <v>267</v>
      </c>
      <c r="P21">
        <v>142</v>
      </c>
      <c r="Q21">
        <v>5</v>
      </c>
      <c r="R21">
        <v>3416</v>
      </c>
      <c r="S21">
        <v>0.9571308489773046</v>
      </c>
      <c r="T21">
        <v>3149</v>
      </c>
      <c r="U21">
        <v>267</v>
      </c>
    </row>
    <row r="22" spans="1:21" x14ac:dyDescent="0.25">
      <c r="A22">
        <v>241</v>
      </c>
      <c r="B22">
        <v>3</v>
      </c>
      <c r="C22">
        <v>30</v>
      </c>
      <c r="D22">
        <v>2</v>
      </c>
      <c r="E22">
        <v>0</v>
      </c>
      <c r="F22">
        <v>2024</v>
      </c>
      <c r="G22" t="s">
        <v>25</v>
      </c>
      <c r="H22" t="s">
        <v>26</v>
      </c>
      <c r="I22" t="s">
        <v>12</v>
      </c>
      <c r="J22">
        <v>1</v>
      </c>
      <c r="K22">
        <v>1070</v>
      </c>
      <c r="L22">
        <v>1062</v>
      </c>
      <c r="M22">
        <v>0.99252336448598133</v>
      </c>
      <c r="N22">
        <v>1001</v>
      </c>
      <c r="O22">
        <v>61</v>
      </c>
      <c r="P22">
        <v>61</v>
      </c>
      <c r="Q22">
        <v>8</v>
      </c>
    </row>
    <row r="23" spans="1:21" x14ac:dyDescent="0.25">
      <c r="A23">
        <v>242</v>
      </c>
      <c r="B23">
        <v>3</v>
      </c>
      <c r="C23">
        <v>30</v>
      </c>
      <c r="D23">
        <v>2</v>
      </c>
      <c r="E23">
        <v>0</v>
      </c>
      <c r="F23">
        <v>2024</v>
      </c>
      <c r="G23" t="s">
        <v>25</v>
      </c>
      <c r="H23" t="s">
        <v>26</v>
      </c>
      <c r="I23" t="s">
        <v>12</v>
      </c>
      <c r="J23">
        <v>2</v>
      </c>
      <c r="K23">
        <v>994</v>
      </c>
      <c r="L23">
        <v>989</v>
      </c>
      <c r="M23">
        <v>0.99496981891348091</v>
      </c>
      <c r="N23">
        <v>912</v>
      </c>
      <c r="O23">
        <v>77</v>
      </c>
      <c r="P23">
        <v>77</v>
      </c>
      <c r="Q23">
        <v>5</v>
      </c>
    </row>
    <row r="24" spans="1:21" x14ac:dyDescent="0.25">
      <c r="A24">
        <v>241</v>
      </c>
      <c r="B24">
        <v>3</v>
      </c>
      <c r="C24">
        <v>30</v>
      </c>
      <c r="D24">
        <v>2</v>
      </c>
      <c r="E24">
        <v>1</v>
      </c>
      <c r="F24">
        <v>2024</v>
      </c>
      <c r="G24" t="s">
        <v>25</v>
      </c>
      <c r="H24" t="s">
        <v>26</v>
      </c>
      <c r="I24" t="s">
        <v>10</v>
      </c>
      <c r="J24">
        <v>1</v>
      </c>
      <c r="K24">
        <v>3357</v>
      </c>
      <c r="L24">
        <v>3350</v>
      </c>
      <c r="M24">
        <v>0.99791480488531425</v>
      </c>
      <c r="N24">
        <v>2946</v>
      </c>
      <c r="O24">
        <v>404</v>
      </c>
      <c r="P24">
        <v>273</v>
      </c>
      <c r="Q24">
        <v>7</v>
      </c>
      <c r="R24">
        <v>3213</v>
      </c>
      <c r="S24">
        <v>0.95910447761194029</v>
      </c>
      <c r="T24">
        <v>2809</v>
      </c>
      <c r="U24">
        <v>404</v>
      </c>
    </row>
    <row r="25" spans="1:21" x14ac:dyDescent="0.25">
      <c r="A25">
        <v>242</v>
      </c>
      <c r="B25">
        <v>3</v>
      </c>
      <c r="C25">
        <v>30</v>
      </c>
      <c r="D25">
        <v>2</v>
      </c>
      <c r="E25">
        <v>1</v>
      </c>
      <c r="F25">
        <v>2024</v>
      </c>
      <c r="G25" t="s">
        <v>25</v>
      </c>
      <c r="H25" t="s">
        <v>26</v>
      </c>
      <c r="I25" t="s">
        <v>10</v>
      </c>
      <c r="J25">
        <v>2</v>
      </c>
      <c r="K25">
        <v>3387</v>
      </c>
      <c r="L25">
        <v>3385</v>
      </c>
      <c r="M25">
        <v>0.99940950693829345</v>
      </c>
      <c r="N25">
        <v>2936</v>
      </c>
      <c r="O25">
        <v>449</v>
      </c>
      <c r="P25">
        <v>300</v>
      </c>
      <c r="Q25">
        <v>2</v>
      </c>
      <c r="R25">
        <v>3245</v>
      </c>
      <c r="S25">
        <v>0.95864106351550959</v>
      </c>
      <c r="T25">
        <v>2796</v>
      </c>
      <c r="U25">
        <v>449</v>
      </c>
    </row>
    <row r="26" spans="1:21" x14ac:dyDescent="0.25">
      <c r="A26">
        <v>241</v>
      </c>
      <c r="B26">
        <v>3</v>
      </c>
      <c r="C26">
        <v>31</v>
      </c>
      <c r="D26">
        <v>3</v>
      </c>
      <c r="E26">
        <v>0</v>
      </c>
      <c r="F26">
        <v>2024</v>
      </c>
      <c r="G26" t="s">
        <v>25</v>
      </c>
      <c r="H26" t="s">
        <v>27</v>
      </c>
      <c r="I26" t="s">
        <v>12</v>
      </c>
      <c r="J26">
        <v>1</v>
      </c>
      <c r="K26">
        <v>1180</v>
      </c>
      <c r="L26">
        <v>1160</v>
      </c>
      <c r="M26">
        <v>0.98305084745762716</v>
      </c>
      <c r="N26">
        <v>862</v>
      </c>
      <c r="O26">
        <v>298</v>
      </c>
      <c r="P26">
        <v>298</v>
      </c>
      <c r="Q26">
        <v>20</v>
      </c>
    </row>
    <row r="27" spans="1:21" x14ac:dyDescent="0.25">
      <c r="A27">
        <v>242</v>
      </c>
      <c r="B27">
        <v>3</v>
      </c>
      <c r="C27">
        <v>31</v>
      </c>
      <c r="D27">
        <v>3</v>
      </c>
      <c r="E27">
        <v>0</v>
      </c>
      <c r="F27">
        <v>2024</v>
      </c>
      <c r="G27" t="s">
        <v>25</v>
      </c>
      <c r="H27" t="s">
        <v>27</v>
      </c>
      <c r="I27" t="s">
        <v>12</v>
      </c>
      <c r="J27">
        <v>2</v>
      </c>
      <c r="K27">
        <v>1138</v>
      </c>
      <c r="L27">
        <v>1122</v>
      </c>
      <c r="M27">
        <v>0.98594024604569419</v>
      </c>
      <c r="N27">
        <v>826</v>
      </c>
      <c r="O27">
        <v>296</v>
      </c>
      <c r="P27">
        <v>296</v>
      </c>
      <c r="Q27">
        <v>16</v>
      </c>
    </row>
    <row r="28" spans="1:21" x14ac:dyDescent="0.25">
      <c r="A28">
        <v>241</v>
      </c>
      <c r="B28">
        <v>3</v>
      </c>
      <c r="C28">
        <v>31</v>
      </c>
      <c r="D28">
        <v>3</v>
      </c>
      <c r="E28">
        <v>1</v>
      </c>
      <c r="F28">
        <v>2024</v>
      </c>
      <c r="G28" t="s">
        <v>25</v>
      </c>
      <c r="H28" t="s">
        <v>27</v>
      </c>
      <c r="I28" t="s">
        <v>10</v>
      </c>
      <c r="J28">
        <v>1</v>
      </c>
      <c r="K28">
        <v>5611</v>
      </c>
      <c r="L28">
        <v>5583</v>
      </c>
      <c r="M28">
        <v>0.99500980217430046</v>
      </c>
      <c r="N28">
        <v>3882</v>
      </c>
      <c r="O28">
        <v>1701</v>
      </c>
      <c r="P28">
        <v>890</v>
      </c>
      <c r="Q28">
        <v>28</v>
      </c>
      <c r="R28">
        <v>5433</v>
      </c>
      <c r="S28">
        <v>0.9731327243417518</v>
      </c>
      <c r="T28">
        <v>3732</v>
      </c>
      <c r="U28">
        <v>1701</v>
      </c>
    </row>
    <row r="29" spans="1:21" x14ac:dyDescent="0.25">
      <c r="A29">
        <v>242</v>
      </c>
      <c r="B29">
        <v>3</v>
      </c>
      <c r="C29">
        <v>31</v>
      </c>
      <c r="D29">
        <v>3</v>
      </c>
      <c r="E29">
        <v>1</v>
      </c>
      <c r="F29">
        <v>2024</v>
      </c>
      <c r="G29" t="s">
        <v>25</v>
      </c>
      <c r="H29" t="s">
        <v>27</v>
      </c>
      <c r="I29" t="s">
        <v>10</v>
      </c>
      <c r="J29">
        <v>2</v>
      </c>
      <c r="K29">
        <v>5475</v>
      </c>
      <c r="L29">
        <v>5459</v>
      </c>
      <c r="M29">
        <v>0.99707762557077628</v>
      </c>
      <c r="N29">
        <v>3841</v>
      </c>
      <c r="O29">
        <v>1618</v>
      </c>
      <c r="P29">
        <v>895</v>
      </c>
      <c r="Q29">
        <v>16</v>
      </c>
      <c r="R29">
        <v>5309</v>
      </c>
      <c r="S29">
        <v>0.97252244000732735</v>
      </c>
      <c r="T29">
        <v>3691</v>
      </c>
      <c r="U29">
        <v>1618</v>
      </c>
    </row>
    <row r="30" spans="1:21" x14ac:dyDescent="0.25">
      <c r="A30">
        <v>241</v>
      </c>
      <c r="B30">
        <v>3</v>
      </c>
      <c r="C30">
        <v>32</v>
      </c>
      <c r="D30">
        <v>4</v>
      </c>
      <c r="E30">
        <v>0</v>
      </c>
      <c r="F30">
        <v>2024</v>
      </c>
      <c r="G30" t="s">
        <v>25</v>
      </c>
      <c r="H30" t="s">
        <v>28</v>
      </c>
      <c r="I30" t="s">
        <v>12</v>
      </c>
      <c r="J30">
        <v>1</v>
      </c>
      <c r="K30">
        <v>2803</v>
      </c>
      <c r="L30">
        <v>2728</v>
      </c>
      <c r="M30">
        <v>0.97324295397788085</v>
      </c>
      <c r="N30">
        <v>1993</v>
      </c>
      <c r="O30">
        <v>735</v>
      </c>
      <c r="P30">
        <v>735</v>
      </c>
      <c r="Q30">
        <v>75</v>
      </c>
    </row>
    <row r="31" spans="1:21" x14ac:dyDescent="0.25">
      <c r="A31">
        <v>242</v>
      </c>
      <c r="B31">
        <v>3</v>
      </c>
      <c r="C31">
        <v>32</v>
      </c>
      <c r="D31">
        <v>4</v>
      </c>
      <c r="E31">
        <v>0</v>
      </c>
      <c r="F31">
        <v>2024</v>
      </c>
      <c r="G31" t="s">
        <v>25</v>
      </c>
      <c r="H31" t="s">
        <v>28</v>
      </c>
      <c r="I31" t="s">
        <v>12</v>
      </c>
      <c r="J31">
        <v>2</v>
      </c>
      <c r="K31">
        <v>2786</v>
      </c>
      <c r="L31">
        <v>2738</v>
      </c>
      <c r="M31">
        <v>0.98277099784637478</v>
      </c>
      <c r="N31">
        <v>2004</v>
      </c>
      <c r="O31">
        <v>734</v>
      </c>
      <c r="P31">
        <v>734</v>
      </c>
      <c r="Q31">
        <v>48</v>
      </c>
    </row>
    <row r="32" spans="1:21" x14ac:dyDescent="0.25">
      <c r="A32">
        <v>241</v>
      </c>
      <c r="B32">
        <v>3</v>
      </c>
      <c r="C32">
        <v>32</v>
      </c>
      <c r="D32">
        <v>4</v>
      </c>
      <c r="E32">
        <v>1</v>
      </c>
      <c r="F32">
        <v>2024</v>
      </c>
      <c r="G32" t="s">
        <v>25</v>
      </c>
      <c r="H32" t="s">
        <v>28</v>
      </c>
      <c r="I32" t="s">
        <v>10</v>
      </c>
      <c r="J32">
        <v>1</v>
      </c>
      <c r="K32">
        <v>16516</v>
      </c>
      <c r="L32">
        <v>16482</v>
      </c>
      <c r="M32">
        <v>0.9979413901671107</v>
      </c>
      <c r="N32">
        <v>11407</v>
      </c>
      <c r="O32">
        <v>5075</v>
      </c>
      <c r="P32">
        <v>3089</v>
      </c>
      <c r="Q32">
        <v>34</v>
      </c>
      <c r="R32">
        <v>16157</v>
      </c>
      <c r="S32">
        <v>0.9802815192331028</v>
      </c>
      <c r="T32">
        <v>11082</v>
      </c>
      <c r="U32">
        <v>5075</v>
      </c>
    </row>
    <row r="33" spans="1:21" x14ac:dyDescent="0.25">
      <c r="A33">
        <v>242</v>
      </c>
      <c r="B33">
        <v>3</v>
      </c>
      <c r="C33">
        <v>32</v>
      </c>
      <c r="D33">
        <v>4</v>
      </c>
      <c r="E33">
        <v>1</v>
      </c>
      <c r="F33">
        <v>2024</v>
      </c>
      <c r="G33" t="s">
        <v>25</v>
      </c>
      <c r="H33" t="s">
        <v>28</v>
      </c>
      <c r="I33" t="s">
        <v>10</v>
      </c>
      <c r="J33">
        <v>2</v>
      </c>
      <c r="K33">
        <v>16316</v>
      </c>
      <c r="L33">
        <v>16285</v>
      </c>
      <c r="M33">
        <v>0.9981000245158127</v>
      </c>
      <c r="N33">
        <v>11507</v>
      </c>
      <c r="O33">
        <v>4778</v>
      </c>
      <c r="P33">
        <v>2987</v>
      </c>
      <c r="Q33">
        <v>31</v>
      </c>
      <c r="R33">
        <v>15925</v>
      </c>
      <c r="S33">
        <v>0.97789376727049437</v>
      </c>
      <c r="T33">
        <v>11147</v>
      </c>
      <c r="U33">
        <v>4778</v>
      </c>
    </row>
    <row r="34" spans="1:21" x14ac:dyDescent="0.25">
      <c r="A34">
        <v>241</v>
      </c>
      <c r="B34">
        <v>3</v>
      </c>
      <c r="C34">
        <v>102</v>
      </c>
      <c r="D34">
        <v>5</v>
      </c>
      <c r="E34">
        <v>0</v>
      </c>
      <c r="F34">
        <v>2024</v>
      </c>
      <c r="G34" t="s">
        <v>25</v>
      </c>
      <c r="H34" t="s">
        <v>40</v>
      </c>
      <c r="I34" t="s">
        <v>12</v>
      </c>
      <c r="J34">
        <v>1</v>
      </c>
      <c r="K34">
        <v>1</v>
      </c>
      <c r="L34">
        <v>1</v>
      </c>
      <c r="M34">
        <v>1</v>
      </c>
      <c r="N34">
        <v>1</v>
      </c>
      <c r="O34">
        <v>0</v>
      </c>
      <c r="P34">
        <v>0</v>
      </c>
      <c r="Q34">
        <v>0</v>
      </c>
    </row>
    <row r="35" spans="1:21" x14ac:dyDescent="0.25">
      <c r="A35">
        <v>242</v>
      </c>
      <c r="B35">
        <v>3</v>
      </c>
      <c r="C35">
        <v>102</v>
      </c>
      <c r="D35">
        <v>5</v>
      </c>
      <c r="E35">
        <v>0</v>
      </c>
      <c r="F35">
        <v>2024</v>
      </c>
      <c r="G35" t="s">
        <v>25</v>
      </c>
      <c r="H35" t="s">
        <v>40</v>
      </c>
      <c r="I35" t="s">
        <v>12</v>
      </c>
      <c r="J35">
        <v>2</v>
      </c>
      <c r="K35">
        <v>1</v>
      </c>
      <c r="L35">
        <v>1</v>
      </c>
      <c r="M35">
        <v>1</v>
      </c>
      <c r="N35">
        <v>1</v>
      </c>
      <c r="O35">
        <v>0</v>
      </c>
      <c r="P35">
        <v>0</v>
      </c>
      <c r="Q35">
        <v>0</v>
      </c>
    </row>
    <row r="36" spans="1:21" x14ac:dyDescent="0.25">
      <c r="A36">
        <v>241</v>
      </c>
      <c r="B36">
        <v>3</v>
      </c>
      <c r="C36">
        <v>43</v>
      </c>
      <c r="D36">
        <v>6</v>
      </c>
      <c r="E36">
        <v>0</v>
      </c>
      <c r="F36">
        <v>2024</v>
      </c>
      <c r="G36" t="s">
        <v>25</v>
      </c>
      <c r="H36" t="s">
        <v>30</v>
      </c>
      <c r="I36" t="s">
        <v>12</v>
      </c>
      <c r="J36">
        <v>1</v>
      </c>
      <c r="K36">
        <v>730</v>
      </c>
      <c r="L36">
        <v>722</v>
      </c>
      <c r="M36">
        <v>0.989041095890411</v>
      </c>
      <c r="N36">
        <v>722</v>
      </c>
      <c r="O36">
        <v>0</v>
      </c>
      <c r="P36">
        <v>0</v>
      </c>
      <c r="Q36">
        <v>8</v>
      </c>
    </row>
    <row r="37" spans="1:21" x14ac:dyDescent="0.25">
      <c r="A37">
        <v>242</v>
      </c>
      <c r="B37">
        <v>3</v>
      </c>
      <c r="C37">
        <v>43</v>
      </c>
      <c r="D37">
        <v>6</v>
      </c>
      <c r="E37">
        <v>0</v>
      </c>
      <c r="F37">
        <v>2024</v>
      </c>
      <c r="G37" t="s">
        <v>25</v>
      </c>
      <c r="H37" t="s">
        <v>30</v>
      </c>
      <c r="I37" t="s">
        <v>12</v>
      </c>
      <c r="J37">
        <v>2</v>
      </c>
      <c r="K37">
        <v>738</v>
      </c>
      <c r="L37">
        <v>733</v>
      </c>
      <c r="M37">
        <v>0.99322493224932251</v>
      </c>
      <c r="N37">
        <v>732</v>
      </c>
      <c r="O37">
        <v>1</v>
      </c>
      <c r="P37">
        <v>1</v>
      </c>
      <c r="Q37">
        <v>5</v>
      </c>
    </row>
    <row r="38" spans="1:21" x14ac:dyDescent="0.25">
      <c r="A38">
        <v>241</v>
      </c>
      <c r="B38">
        <v>5</v>
      </c>
      <c r="C38">
        <v>51</v>
      </c>
      <c r="D38">
        <v>1</v>
      </c>
      <c r="E38">
        <v>0</v>
      </c>
      <c r="F38">
        <v>2024</v>
      </c>
      <c r="G38" t="s">
        <v>31</v>
      </c>
      <c r="H38" t="s">
        <v>32</v>
      </c>
      <c r="I38" t="s">
        <v>12</v>
      </c>
      <c r="J38">
        <v>1</v>
      </c>
      <c r="K38">
        <v>171</v>
      </c>
      <c r="L38">
        <v>166</v>
      </c>
      <c r="M38">
        <v>0.9707602339181286</v>
      </c>
      <c r="N38">
        <v>136</v>
      </c>
      <c r="O38">
        <v>30</v>
      </c>
      <c r="P38">
        <v>30</v>
      </c>
      <c r="Q38">
        <v>5</v>
      </c>
    </row>
    <row r="39" spans="1:21" x14ac:dyDescent="0.25">
      <c r="A39">
        <v>242</v>
      </c>
      <c r="B39">
        <v>5</v>
      </c>
      <c r="C39">
        <v>51</v>
      </c>
      <c r="D39">
        <v>1</v>
      </c>
      <c r="E39">
        <v>0</v>
      </c>
      <c r="F39">
        <v>2024</v>
      </c>
      <c r="G39" t="s">
        <v>31</v>
      </c>
      <c r="H39" t="s">
        <v>32</v>
      </c>
      <c r="I39" t="s">
        <v>12</v>
      </c>
      <c r="J39">
        <v>2</v>
      </c>
      <c r="K39">
        <v>149</v>
      </c>
      <c r="L39">
        <v>144</v>
      </c>
      <c r="M39">
        <v>0.96644295302013428</v>
      </c>
      <c r="N39">
        <v>123</v>
      </c>
      <c r="O39">
        <v>21</v>
      </c>
      <c r="P39">
        <v>21</v>
      </c>
      <c r="Q39">
        <v>5</v>
      </c>
    </row>
    <row r="40" spans="1:21" x14ac:dyDescent="0.25">
      <c r="A40">
        <v>241</v>
      </c>
      <c r="B40">
        <v>5</v>
      </c>
      <c r="C40">
        <v>51</v>
      </c>
      <c r="D40">
        <v>1</v>
      </c>
      <c r="E40">
        <v>1</v>
      </c>
      <c r="F40">
        <v>2024</v>
      </c>
      <c r="G40" t="s">
        <v>31</v>
      </c>
      <c r="H40" t="s">
        <v>32</v>
      </c>
      <c r="I40" t="s">
        <v>10</v>
      </c>
      <c r="J40">
        <v>1</v>
      </c>
      <c r="K40">
        <v>2257</v>
      </c>
      <c r="L40">
        <v>2252</v>
      </c>
      <c r="M40">
        <v>0.99778466991581749</v>
      </c>
      <c r="N40">
        <v>1800</v>
      </c>
      <c r="O40">
        <v>452</v>
      </c>
      <c r="P40">
        <v>254</v>
      </c>
      <c r="Q40">
        <v>5</v>
      </c>
      <c r="R40">
        <v>2120</v>
      </c>
      <c r="S40">
        <v>0.94138543516873885</v>
      </c>
      <c r="T40">
        <v>1668</v>
      </c>
      <c r="U40">
        <v>452</v>
      </c>
    </row>
    <row r="41" spans="1:21" x14ac:dyDescent="0.25">
      <c r="A41">
        <v>242</v>
      </c>
      <c r="B41">
        <v>5</v>
      </c>
      <c r="C41">
        <v>51</v>
      </c>
      <c r="D41">
        <v>1</v>
      </c>
      <c r="E41">
        <v>1</v>
      </c>
      <c r="F41">
        <v>2024</v>
      </c>
      <c r="G41" t="s">
        <v>31</v>
      </c>
      <c r="H41" t="s">
        <v>32</v>
      </c>
      <c r="I41" t="s">
        <v>10</v>
      </c>
      <c r="J41">
        <v>2</v>
      </c>
      <c r="K41">
        <v>2243</v>
      </c>
      <c r="L41">
        <v>2239</v>
      </c>
      <c r="M41">
        <v>0.99821667409719128</v>
      </c>
      <c r="N41">
        <v>1723</v>
      </c>
      <c r="O41">
        <v>516</v>
      </c>
      <c r="P41">
        <v>323</v>
      </c>
      <c r="Q41">
        <v>4</v>
      </c>
      <c r="R41">
        <v>2086</v>
      </c>
      <c r="S41">
        <v>0.93166592228673517</v>
      </c>
      <c r="T41">
        <v>1570</v>
      </c>
      <c r="U41">
        <v>516</v>
      </c>
    </row>
    <row r="42" spans="1:21" x14ac:dyDescent="0.25">
      <c r="A42">
        <v>241</v>
      </c>
      <c r="B42">
        <v>5</v>
      </c>
      <c r="C42">
        <v>54</v>
      </c>
      <c r="D42">
        <v>2</v>
      </c>
      <c r="E42">
        <v>0</v>
      </c>
      <c r="F42">
        <v>2024</v>
      </c>
      <c r="G42" t="s">
        <v>31</v>
      </c>
      <c r="H42" t="s">
        <v>34</v>
      </c>
      <c r="I42" t="s">
        <v>12</v>
      </c>
      <c r="J42">
        <v>1</v>
      </c>
      <c r="K42">
        <v>58</v>
      </c>
      <c r="L42">
        <v>53</v>
      </c>
      <c r="M42">
        <v>0.91379310344827591</v>
      </c>
      <c r="N42">
        <v>40</v>
      </c>
      <c r="O42">
        <v>13</v>
      </c>
      <c r="P42">
        <v>13</v>
      </c>
      <c r="Q42">
        <v>5</v>
      </c>
    </row>
    <row r="43" spans="1:21" x14ac:dyDescent="0.25">
      <c r="A43">
        <v>242</v>
      </c>
      <c r="B43">
        <v>5</v>
      </c>
      <c r="C43">
        <v>54</v>
      </c>
      <c r="D43">
        <v>2</v>
      </c>
      <c r="E43">
        <v>0</v>
      </c>
      <c r="F43">
        <v>2024</v>
      </c>
      <c r="G43" t="s">
        <v>31</v>
      </c>
      <c r="H43" t="s">
        <v>34</v>
      </c>
      <c r="I43" t="s">
        <v>12</v>
      </c>
      <c r="J43">
        <v>2</v>
      </c>
      <c r="K43">
        <v>42</v>
      </c>
      <c r="L43">
        <v>40</v>
      </c>
      <c r="M43">
        <v>0.95238095238095233</v>
      </c>
      <c r="N43">
        <v>33</v>
      </c>
      <c r="O43">
        <v>7</v>
      </c>
      <c r="P43">
        <v>7</v>
      </c>
      <c r="Q43">
        <v>2</v>
      </c>
    </row>
    <row r="44" spans="1:21" x14ac:dyDescent="0.25">
      <c r="A44">
        <v>241</v>
      </c>
      <c r="B44">
        <v>5</v>
      </c>
      <c r="C44">
        <v>54</v>
      </c>
      <c r="D44">
        <v>2</v>
      </c>
      <c r="E44">
        <v>1</v>
      </c>
      <c r="F44">
        <v>2024</v>
      </c>
      <c r="G44" t="s">
        <v>31</v>
      </c>
      <c r="H44" t="s">
        <v>34</v>
      </c>
      <c r="I44" t="s">
        <v>10</v>
      </c>
      <c r="J44">
        <v>1</v>
      </c>
      <c r="K44">
        <v>335</v>
      </c>
      <c r="L44">
        <v>334</v>
      </c>
      <c r="M44">
        <v>0.9970149253731343</v>
      </c>
      <c r="N44">
        <v>96</v>
      </c>
      <c r="O44">
        <v>238</v>
      </c>
      <c r="P44">
        <v>184</v>
      </c>
      <c r="Q44">
        <v>1</v>
      </c>
      <c r="R44">
        <v>326</v>
      </c>
      <c r="S44">
        <v>0.9760479041916168</v>
      </c>
      <c r="T44">
        <v>88</v>
      </c>
      <c r="U44">
        <v>238</v>
      </c>
    </row>
    <row r="45" spans="1:21" x14ac:dyDescent="0.25">
      <c r="A45">
        <v>242</v>
      </c>
      <c r="B45">
        <v>5</v>
      </c>
      <c r="C45">
        <v>54</v>
      </c>
      <c r="D45">
        <v>2</v>
      </c>
      <c r="E45">
        <v>1</v>
      </c>
      <c r="F45">
        <v>2024</v>
      </c>
      <c r="G45" t="s">
        <v>31</v>
      </c>
      <c r="H45" t="s">
        <v>34</v>
      </c>
      <c r="I45" t="s">
        <v>10</v>
      </c>
      <c r="J45">
        <v>2</v>
      </c>
      <c r="K45">
        <v>345</v>
      </c>
      <c r="L45">
        <v>343</v>
      </c>
      <c r="M45">
        <v>0.99420289855072463</v>
      </c>
      <c r="N45">
        <v>84</v>
      </c>
      <c r="O45">
        <v>259</v>
      </c>
      <c r="P45">
        <v>200</v>
      </c>
      <c r="Q45">
        <v>2</v>
      </c>
      <c r="R45">
        <v>331</v>
      </c>
      <c r="S45">
        <v>0.96501457725947526</v>
      </c>
      <c r="T45">
        <v>72</v>
      </c>
      <c r="U45">
        <v>259</v>
      </c>
    </row>
    <row r="46" spans="1:21" x14ac:dyDescent="0.25">
      <c r="A46">
        <v>241</v>
      </c>
      <c r="B46">
        <v>5</v>
      </c>
      <c r="C46">
        <v>53</v>
      </c>
      <c r="D46">
        <v>3</v>
      </c>
      <c r="E46">
        <v>0</v>
      </c>
      <c r="F46">
        <v>2024</v>
      </c>
      <c r="G46" t="s">
        <v>31</v>
      </c>
      <c r="H46" t="s">
        <v>33</v>
      </c>
      <c r="I46" t="s">
        <v>12</v>
      </c>
      <c r="J46">
        <v>1</v>
      </c>
      <c r="K46">
        <v>517</v>
      </c>
      <c r="L46">
        <v>507</v>
      </c>
      <c r="M46">
        <v>0.98065764023210833</v>
      </c>
      <c r="N46">
        <v>435</v>
      </c>
      <c r="O46">
        <v>72</v>
      </c>
      <c r="P46">
        <v>72</v>
      </c>
      <c r="Q46">
        <v>10</v>
      </c>
    </row>
    <row r="47" spans="1:21" x14ac:dyDescent="0.25">
      <c r="A47">
        <v>242</v>
      </c>
      <c r="B47">
        <v>5</v>
      </c>
      <c r="C47">
        <v>53</v>
      </c>
      <c r="D47">
        <v>3</v>
      </c>
      <c r="E47">
        <v>0</v>
      </c>
      <c r="F47">
        <v>2024</v>
      </c>
      <c r="G47" t="s">
        <v>31</v>
      </c>
      <c r="H47" t="s">
        <v>33</v>
      </c>
      <c r="I47" t="s">
        <v>12</v>
      </c>
      <c r="J47">
        <v>2</v>
      </c>
      <c r="K47">
        <v>561</v>
      </c>
      <c r="L47">
        <v>540</v>
      </c>
      <c r="M47">
        <v>0.96256684491978606</v>
      </c>
      <c r="N47">
        <v>456</v>
      </c>
      <c r="O47">
        <v>84</v>
      </c>
      <c r="P47">
        <v>84</v>
      </c>
      <c r="Q47">
        <v>21</v>
      </c>
    </row>
    <row r="48" spans="1:21" x14ac:dyDescent="0.25">
      <c r="A48">
        <v>241</v>
      </c>
      <c r="B48">
        <v>5</v>
      </c>
      <c r="C48">
        <v>53</v>
      </c>
      <c r="D48">
        <v>3</v>
      </c>
      <c r="E48">
        <v>1</v>
      </c>
      <c r="F48">
        <v>2024</v>
      </c>
      <c r="G48" t="s">
        <v>31</v>
      </c>
      <c r="H48" t="s">
        <v>33</v>
      </c>
      <c r="I48" t="s">
        <v>10</v>
      </c>
      <c r="J48">
        <v>1</v>
      </c>
      <c r="K48">
        <v>1769</v>
      </c>
      <c r="L48">
        <v>1760</v>
      </c>
      <c r="M48">
        <v>0.99491237987563597</v>
      </c>
      <c r="N48">
        <v>251</v>
      </c>
      <c r="O48">
        <v>1509</v>
      </c>
      <c r="P48">
        <v>1075</v>
      </c>
      <c r="Q48">
        <v>9</v>
      </c>
      <c r="R48">
        <v>1731</v>
      </c>
      <c r="S48">
        <v>0.98352272727272727</v>
      </c>
      <c r="T48">
        <v>222</v>
      </c>
      <c r="U48">
        <v>1509</v>
      </c>
    </row>
    <row r="49" spans="1:21" x14ac:dyDescent="0.25">
      <c r="A49">
        <v>242</v>
      </c>
      <c r="B49">
        <v>5</v>
      </c>
      <c r="C49">
        <v>53</v>
      </c>
      <c r="D49">
        <v>3</v>
      </c>
      <c r="E49">
        <v>1</v>
      </c>
      <c r="F49">
        <v>2024</v>
      </c>
      <c r="G49" t="s">
        <v>31</v>
      </c>
      <c r="H49" t="s">
        <v>33</v>
      </c>
      <c r="I49" t="s">
        <v>10</v>
      </c>
      <c r="J49">
        <v>2</v>
      </c>
      <c r="K49">
        <v>1807</v>
      </c>
      <c r="L49">
        <v>1795</v>
      </c>
      <c r="M49">
        <v>0.99335915882678472</v>
      </c>
      <c r="N49">
        <v>245</v>
      </c>
      <c r="O49">
        <v>1550</v>
      </c>
      <c r="P49">
        <v>1131</v>
      </c>
      <c r="Q49">
        <v>12</v>
      </c>
      <c r="R49">
        <v>1744</v>
      </c>
      <c r="S49">
        <v>0.97158774373259049</v>
      </c>
      <c r="T49">
        <v>194</v>
      </c>
      <c r="U49">
        <v>1550</v>
      </c>
    </row>
    <row r="50" spans="1:21" x14ac:dyDescent="0.25">
      <c r="A50">
        <v>241</v>
      </c>
      <c r="B50">
        <v>5</v>
      </c>
      <c r="C50">
        <v>103</v>
      </c>
      <c r="D50">
        <v>4</v>
      </c>
      <c r="E50">
        <v>0</v>
      </c>
      <c r="F50">
        <v>2024</v>
      </c>
      <c r="G50" t="s">
        <v>31</v>
      </c>
      <c r="H50" t="s">
        <v>41</v>
      </c>
      <c r="I50" t="s">
        <v>12</v>
      </c>
      <c r="J50">
        <v>1</v>
      </c>
      <c r="K50">
        <v>2</v>
      </c>
      <c r="L50">
        <v>2</v>
      </c>
      <c r="M50">
        <v>1</v>
      </c>
      <c r="N50">
        <v>2</v>
      </c>
      <c r="O50">
        <v>0</v>
      </c>
      <c r="P50">
        <v>0</v>
      </c>
      <c r="Q50">
        <v>0</v>
      </c>
    </row>
    <row r="51" spans="1:21" x14ac:dyDescent="0.25">
      <c r="A51">
        <v>242</v>
      </c>
      <c r="B51">
        <v>5</v>
      </c>
      <c r="C51">
        <v>103</v>
      </c>
      <c r="D51">
        <v>4</v>
      </c>
      <c r="E51">
        <v>0</v>
      </c>
      <c r="F51">
        <v>2024</v>
      </c>
      <c r="G51" t="s">
        <v>31</v>
      </c>
      <c r="H51" t="s">
        <v>41</v>
      </c>
      <c r="I51" t="s">
        <v>12</v>
      </c>
      <c r="J51">
        <v>2</v>
      </c>
      <c r="K51">
        <v>2</v>
      </c>
      <c r="L51">
        <v>2</v>
      </c>
      <c r="M51">
        <v>1</v>
      </c>
      <c r="N51">
        <v>2</v>
      </c>
      <c r="O51">
        <v>0</v>
      </c>
      <c r="P51">
        <v>0</v>
      </c>
      <c r="Q51">
        <v>0</v>
      </c>
    </row>
    <row r="52" spans="1:21" x14ac:dyDescent="0.25">
      <c r="A52">
        <v>241</v>
      </c>
      <c r="B52">
        <v>5</v>
      </c>
      <c r="C52">
        <v>62</v>
      </c>
      <c r="D52">
        <v>5</v>
      </c>
      <c r="E52">
        <v>0</v>
      </c>
      <c r="F52">
        <v>2024</v>
      </c>
      <c r="G52" t="s">
        <v>31</v>
      </c>
      <c r="H52" t="s">
        <v>35</v>
      </c>
      <c r="I52" t="s">
        <v>12</v>
      </c>
      <c r="J52">
        <v>1</v>
      </c>
      <c r="K52">
        <v>595</v>
      </c>
      <c r="L52">
        <v>560</v>
      </c>
      <c r="M52">
        <v>0.94117647058823528</v>
      </c>
      <c r="N52">
        <v>559</v>
      </c>
      <c r="O52">
        <v>1</v>
      </c>
      <c r="P52">
        <v>1</v>
      </c>
      <c r="Q52">
        <v>35</v>
      </c>
    </row>
    <row r="53" spans="1:21" x14ac:dyDescent="0.25">
      <c r="A53">
        <v>242</v>
      </c>
      <c r="B53">
        <v>5</v>
      </c>
      <c r="C53">
        <v>62</v>
      </c>
      <c r="D53">
        <v>5</v>
      </c>
      <c r="E53">
        <v>0</v>
      </c>
      <c r="F53">
        <v>2024</v>
      </c>
      <c r="G53" t="s">
        <v>31</v>
      </c>
      <c r="H53" t="s">
        <v>35</v>
      </c>
      <c r="I53" t="s">
        <v>12</v>
      </c>
      <c r="J53">
        <v>2</v>
      </c>
      <c r="K53">
        <v>567</v>
      </c>
      <c r="L53">
        <v>543</v>
      </c>
      <c r="M53">
        <v>0.95767195767195767</v>
      </c>
      <c r="N53">
        <v>542</v>
      </c>
      <c r="O53">
        <v>1</v>
      </c>
      <c r="P53">
        <v>1</v>
      </c>
      <c r="Q53">
        <v>24</v>
      </c>
    </row>
    <row r="54" spans="1:21" x14ac:dyDescent="0.25">
      <c r="A54">
        <v>241</v>
      </c>
      <c r="B54">
        <v>7</v>
      </c>
      <c r="C54">
        <v>71</v>
      </c>
      <c r="D54">
        <v>1</v>
      </c>
      <c r="E54">
        <v>0</v>
      </c>
      <c r="F54">
        <v>2024</v>
      </c>
      <c r="G54" t="s">
        <v>36</v>
      </c>
      <c r="H54" t="s">
        <v>37</v>
      </c>
      <c r="I54" t="s">
        <v>12</v>
      </c>
      <c r="J54">
        <v>1</v>
      </c>
      <c r="K54">
        <v>48</v>
      </c>
      <c r="L54">
        <v>46</v>
      </c>
      <c r="M54">
        <v>0.95833333333333337</v>
      </c>
      <c r="N54">
        <v>30</v>
      </c>
      <c r="O54">
        <v>16</v>
      </c>
      <c r="P54">
        <v>16</v>
      </c>
      <c r="Q54">
        <v>2</v>
      </c>
    </row>
    <row r="55" spans="1:21" x14ac:dyDescent="0.25">
      <c r="A55">
        <v>242</v>
      </c>
      <c r="B55">
        <v>7</v>
      </c>
      <c r="C55">
        <v>71</v>
      </c>
      <c r="D55">
        <v>1</v>
      </c>
      <c r="E55">
        <v>0</v>
      </c>
      <c r="F55">
        <v>2024</v>
      </c>
      <c r="G55" t="s">
        <v>36</v>
      </c>
      <c r="H55" t="s">
        <v>37</v>
      </c>
      <c r="I55" t="s">
        <v>12</v>
      </c>
      <c r="J55">
        <v>2</v>
      </c>
      <c r="K55">
        <v>48</v>
      </c>
      <c r="L55">
        <v>47</v>
      </c>
      <c r="M55">
        <v>0.97916666666666663</v>
      </c>
      <c r="N55">
        <v>37</v>
      </c>
      <c r="O55">
        <v>10</v>
      </c>
      <c r="P55">
        <v>10</v>
      </c>
      <c r="Q55">
        <v>1</v>
      </c>
    </row>
    <row r="56" spans="1:21" x14ac:dyDescent="0.25">
      <c r="A56">
        <v>241</v>
      </c>
      <c r="B56">
        <v>7</v>
      </c>
      <c r="C56">
        <v>71</v>
      </c>
      <c r="D56">
        <v>1</v>
      </c>
      <c r="E56">
        <v>1</v>
      </c>
      <c r="F56">
        <v>2024</v>
      </c>
      <c r="G56" t="s">
        <v>36</v>
      </c>
      <c r="H56" t="s">
        <v>37</v>
      </c>
      <c r="I56" t="s">
        <v>10</v>
      </c>
      <c r="J56">
        <v>1</v>
      </c>
      <c r="K56">
        <v>1135</v>
      </c>
      <c r="L56">
        <v>1133</v>
      </c>
      <c r="M56">
        <v>0.9982378854625551</v>
      </c>
      <c r="N56">
        <v>889</v>
      </c>
      <c r="O56">
        <v>244</v>
      </c>
      <c r="P56">
        <v>105</v>
      </c>
      <c r="Q56">
        <v>2</v>
      </c>
      <c r="R56">
        <v>1077</v>
      </c>
      <c r="S56">
        <v>0.95057369814651371</v>
      </c>
      <c r="T56">
        <v>833</v>
      </c>
      <c r="U56">
        <v>244</v>
      </c>
    </row>
    <row r="57" spans="1:21" x14ac:dyDescent="0.25">
      <c r="A57">
        <v>242</v>
      </c>
      <c r="B57">
        <v>7</v>
      </c>
      <c r="C57">
        <v>71</v>
      </c>
      <c r="D57">
        <v>1</v>
      </c>
      <c r="E57">
        <v>1</v>
      </c>
      <c r="F57">
        <v>2024</v>
      </c>
      <c r="G57" t="s">
        <v>36</v>
      </c>
      <c r="H57" t="s">
        <v>37</v>
      </c>
      <c r="I57" t="s">
        <v>10</v>
      </c>
      <c r="J57">
        <v>2</v>
      </c>
      <c r="K57">
        <v>1134</v>
      </c>
      <c r="L57">
        <v>1131</v>
      </c>
      <c r="M57">
        <v>0.99735449735449733</v>
      </c>
      <c r="N57">
        <v>890</v>
      </c>
      <c r="O57">
        <v>241</v>
      </c>
      <c r="P57">
        <v>100</v>
      </c>
      <c r="Q57">
        <v>3</v>
      </c>
      <c r="R57">
        <v>1084</v>
      </c>
      <c r="S57">
        <v>0.95844385499557916</v>
      </c>
      <c r="T57">
        <v>843</v>
      </c>
      <c r="U57">
        <v>241</v>
      </c>
    </row>
    <row r="58" spans="1:21" x14ac:dyDescent="0.25">
      <c r="A58">
        <v>241</v>
      </c>
      <c r="B58">
        <v>7</v>
      </c>
      <c r="C58">
        <v>104</v>
      </c>
      <c r="D58">
        <v>2</v>
      </c>
      <c r="E58">
        <v>0</v>
      </c>
      <c r="F58">
        <v>2024</v>
      </c>
      <c r="G58" t="s">
        <v>36</v>
      </c>
      <c r="H58" t="s">
        <v>42</v>
      </c>
      <c r="I58" t="s">
        <v>12</v>
      </c>
      <c r="J58">
        <v>1</v>
      </c>
      <c r="K58">
        <v>3</v>
      </c>
      <c r="L58">
        <v>3</v>
      </c>
      <c r="M58">
        <v>1</v>
      </c>
      <c r="N58">
        <v>3</v>
      </c>
      <c r="O58">
        <v>0</v>
      </c>
      <c r="P58">
        <v>0</v>
      </c>
      <c r="Q58">
        <v>0</v>
      </c>
    </row>
    <row r="59" spans="1:21" x14ac:dyDescent="0.25">
      <c r="A59">
        <v>242</v>
      </c>
      <c r="B59">
        <v>7</v>
      </c>
      <c r="C59">
        <v>104</v>
      </c>
      <c r="D59">
        <v>2</v>
      </c>
      <c r="E59">
        <v>0</v>
      </c>
      <c r="F59">
        <v>2024</v>
      </c>
      <c r="G59" t="s">
        <v>36</v>
      </c>
      <c r="H59" t="s">
        <v>42</v>
      </c>
      <c r="I59" t="s">
        <v>12</v>
      </c>
      <c r="J59">
        <v>2</v>
      </c>
      <c r="K59">
        <v>3</v>
      </c>
      <c r="L59">
        <v>3</v>
      </c>
      <c r="M59">
        <v>1</v>
      </c>
      <c r="N59">
        <v>3</v>
      </c>
      <c r="O59">
        <v>0</v>
      </c>
      <c r="P59">
        <v>0</v>
      </c>
      <c r="Q59">
        <v>0</v>
      </c>
    </row>
    <row r="60" spans="1:21" x14ac:dyDescent="0.25">
      <c r="A60">
        <v>241</v>
      </c>
      <c r="B60">
        <v>7</v>
      </c>
      <c r="C60">
        <v>82</v>
      </c>
      <c r="D60">
        <v>3</v>
      </c>
      <c r="E60">
        <v>0</v>
      </c>
      <c r="F60">
        <v>2024</v>
      </c>
      <c r="G60" t="s">
        <v>36</v>
      </c>
      <c r="H60" t="s">
        <v>38</v>
      </c>
      <c r="I60" t="s">
        <v>12</v>
      </c>
      <c r="J60">
        <v>1</v>
      </c>
      <c r="K60">
        <v>39</v>
      </c>
      <c r="L60">
        <v>36</v>
      </c>
      <c r="M60">
        <v>0.92307692307692313</v>
      </c>
      <c r="N60">
        <v>35</v>
      </c>
      <c r="O60">
        <v>1</v>
      </c>
      <c r="P60">
        <v>1</v>
      </c>
      <c r="Q60">
        <v>3</v>
      </c>
    </row>
    <row r="61" spans="1:21" x14ac:dyDescent="0.25">
      <c r="A61">
        <v>242</v>
      </c>
      <c r="B61">
        <v>7</v>
      </c>
      <c r="C61">
        <v>82</v>
      </c>
      <c r="D61">
        <v>3</v>
      </c>
      <c r="E61">
        <v>0</v>
      </c>
      <c r="F61">
        <v>2024</v>
      </c>
      <c r="G61" t="s">
        <v>36</v>
      </c>
      <c r="H61" t="s">
        <v>38</v>
      </c>
      <c r="I61" t="s">
        <v>12</v>
      </c>
      <c r="J61">
        <v>2</v>
      </c>
      <c r="K61">
        <v>33</v>
      </c>
      <c r="L61">
        <v>29</v>
      </c>
      <c r="M61">
        <v>0.87878787878787878</v>
      </c>
      <c r="N61">
        <v>28</v>
      </c>
      <c r="O61">
        <v>1</v>
      </c>
      <c r="P61">
        <v>1</v>
      </c>
      <c r="Q61">
        <v>4</v>
      </c>
    </row>
  </sheetData>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D8C9-6E03-487B-AD67-B796F488CA1B}">
  <sheetPr>
    <pageSetUpPr autoPageBreaks="0"/>
  </sheetPr>
  <dimension ref="B2:M38"/>
  <sheetViews>
    <sheetView showGridLines="0" showRowColHeaders="0" zoomScaleNormal="100" workbookViewId="0">
      <selection activeCell="B2" sqref="B2:M2"/>
    </sheetView>
  </sheetViews>
  <sheetFormatPr baseColWidth="10" defaultColWidth="9.140625" defaultRowHeight="15" x14ac:dyDescent="0.25"/>
  <cols>
    <col min="1" max="1" width="2.85546875" customWidth="1"/>
    <col min="2" max="2" width="8.42578125" bestFit="1" customWidth="1" collapsed="1"/>
    <col min="3" max="3" width="22.5703125" bestFit="1" customWidth="1" collapsed="1"/>
    <col min="4" max="4" width="13.5703125" customWidth="1" collapsed="1"/>
    <col min="5" max="5" width="13.140625" customWidth="1" collapsed="1"/>
    <col min="6" max="6" width="2.7109375" customWidth="1"/>
    <col min="7" max="7" width="13.140625" customWidth="1" collapsed="1"/>
    <col min="8" max="8" width="13.140625" style="45" customWidth="1" collapsed="1"/>
    <col min="9" max="10" width="13.140625" customWidth="1" collapsed="1"/>
    <col min="11" max="11" width="2.7109375" customWidth="1"/>
    <col min="12" max="13" width="13.140625" customWidth="1" collapsed="1"/>
  </cols>
  <sheetData>
    <row r="2" spans="2:13" ht="24.95" customHeight="1" x14ac:dyDescent="0.25">
      <c r="B2" s="161" t="str">
        <f>"  Antibiotika-Anwendungszahlen "&amp;Berichtsjahr</f>
        <v xml:space="preserve">  Antibiotika-Anwendungszahlen 2024</v>
      </c>
      <c r="C2" s="170"/>
      <c r="D2" s="170"/>
      <c r="E2" s="170"/>
      <c r="F2" s="170"/>
      <c r="G2" s="170"/>
      <c r="H2" s="170"/>
      <c r="I2" s="170"/>
      <c r="J2" s="170"/>
      <c r="K2" s="170"/>
      <c r="L2" s="170"/>
      <c r="M2" s="162"/>
    </row>
    <row r="3" spans="2:13" ht="24.95" customHeight="1" x14ac:dyDescent="0.25">
      <c r="B3" s="56"/>
      <c r="C3" s="56"/>
      <c r="D3" s="56"/>
      <c r="E3" s="56"/>
      <c r="F3" s="56"/>
      <c r="G3" s="56"/>
      <c r="H3" s="56"/>
      <c r="I3" s="56"/>
      <c r="J3" s="56"/>
      <c r="K3" s="56"/>
      <c r="L3" s="56"/>
      <c r="M3" s="56"/>
    </row>
    <row r="4" spans="2:13" ht="80.25" customHeight="1" x14ac:dyDescent="0.25">
      <c r="B4" s="172" t="s">
        <v>167</v>
      </c>
      <c r="C4" s="172"/>
      <c r="D4" s="172"/>
      <c r="E4" s="172"/>
      <c r="F4" s="172"/>
      <c r="G4" s="172"/>
      <c r="H4" s="172"/>
      <c r="I4" s="172"/>
      <c r="J4" s="172"/>
      <c r="K4" s="172"/>
      <c r="L4" s="172"/>
      <c r="M4" s="172"/>
    </row>
    <row r="5" spans="2:13" ht="12" customHeight="1" x14ac:dyDescent="0.25">
      <c r="B5" s="34"/>
      <c r="C5" s="34"/>
      <c r="D5" s="34"/>
      <c r="E5" s="34"/>
      <c r="F5" s="46"/>
      <c r="G5" s="34"/>
      <c r="H5" s="44"/>
      <c r="I5" s="34"/>
      <c r="J5" s="34"/>
      <c r="K5" s="46"/>
      <c r="L5" s="34"/>
      <c r="M5" s="34"/>
    </row>
    <row r="6" spans="2:13" x14ac:dyDescent="0.25">
      <c r="B6" s="185"/>
      <c r="C6" s="185"/>
      <c r="D6" s="185"/>
      <c r="E6" s="185"/>
      <c r="F6" s="84"/>
      <c r="G6" s="186" t="s">
        <v>61</v>
      </c>
      <c r="H6" s="186"/>
      <c r="I6" s="186"/>
      <c r="J6" s="186"/>
      <c r="K6" s="84"/>
      <c r="L6" s="186" t="s">
        <v>124</v>
      </c>
      <c r="M6" s="186"/>
    </row>
    <row r="7" spans="2:13" x14ac:dyDescent="0.25">
      <c r="B7" s="69" t="s">
        <v>4</v>
      </c>
      <c r="C7" s="69" t="s">
        <v>6</v>
      </c>
      <c r="D7" s="69" t="s">
        <v>67</v>
      </c>
      <c r="E7" s="83" t="s">
        <v>51</v>
      </c>
      <c r="F7" s="83"/>
      <c r="G7" s="76" t="s">
        <v>66</v>
      </c>
      <c r="H7" s="77" t="s">
        <v>65</v>
      </c>
      <c r="I7" s="76" t="s">
        <v>123</v>
      </c>
      <c r="J7" s="76" t="s">
        <v>120</v>
      </c>
      <c r="K7" s="83"/>
      <c r="L7" s="76" t="s">
        <v>68</v>
      </c>
      <c r="M7" s="76" t="s">
        <v>121</v>
      </c>
    </row>
    <row r="8" spans="2:13" x14ac:dyDescent="0.25">
      <c r="B8" s="187" t="s">
        <v>8</v>
      </c>
      <c r="C8" s="78" t="s">
        <v>22</v>
      </c>
      <c r="D8" s="72" t="s">
        <v>12</v>
      </c>
      <c r="E8" s="79">
        <v>623950</v>
      </c>
      <c r="F8" s="79"/>
      <c r="G8" s="79">
        <v>617100</v>
      </c>
      <c r="H8" s="80">
        <v>0.98902155621444021</v>
      </c>
      <c r="I8" s="79">
        <v>815</v>
      </c>
      <c r="J8" s="79">
        <v>6850</v>
      </c>
      <c r="K8" s="79"/>
      <c r="L8" s="79" t="s">
        <v>701</v>
      </c>
      <c r="M8" s="80" t="s">
        <v>701</v>
      </c>
    </row>
    <row r="9" spans="2:13" x14ac:dyDescent="0.25">
      <c r="B9" s="187"/>
      <c r="C9" s="183" t="s">
        <v>20</v>
      </c>
      <c r="D9" s="72" t="s">
        <v>12</v>
      </c>
      <c r="E9" s="79">
        <v>40101</v>
      </c>
      <c r="F9" s="79"/>
      <c r="G9" s="79">
        <v>39543</v>
      </c>
      <c r="H9" s="80">
        <v>0.98608513503403905</v>
      </c>
      <c r="I9" s="79">
        <v>34</v>
      </c>
      <c r="J9" s="79">
        <v>558</v>
      </c>
      <c r="K9" s="79"/>
      <c r="L9" s="79" t="s">
        <v>701</v>
      </c>
      <c r="M9" s="80" t="s">
        <v>701</v>
      </c>
    </row>
    <row r="10" spans="2:13" x14ac:dyDescent="0.25">
      <c r="B10" s="187"/>
      <c r="C10" s="184"/>
      <c r="D10" s="72" t="s">
        <v>10</v>
      </c>
      <c r="E10" s="79">
        <v>134544</v>
      </c>
      <c r="F10" s="79"/>
      <c r="G10" s="79">
        <v>132255</v>
      </c>
      <c r="H10" s="80">
        <v>0.98298697823760262</v>
      </c>
      <c r="I10" s="79">
        <v>188</v>
      </c>
      <c r="J10" s="79">
        <v>2289</v>
      </c>
      <c r="K10" s="79"/>
      <c r="L10" s="79">
        <v>126824</v>
      </c>
      <c r="M10" s="80">
        <v>0.95893538996635286</v>
      </c>
    </row>
    <row r="11" spans="2:13" x14ac:dyDescent="0.25">
      <c r="B11" s="187"/>
      <c r="C11" s="78" t="s">
        <v>23</v>
      </c>
      <c r="D11" s="72" t="s">
        <v>12</v>
      </c>
      <c r="E11" s="79">
        <v>31280</v>
      </c>
      <c r="F11" s="79"/>
      <c r="G11" s="79">
        <v>30923</v>
      </c>
      <c r="H11" s="80">
        <v>0.98858695652173911</v>
      </c>
      <c r="I11" s="79">
        <v>44</v>
      </c>
      <c r="J11" s="79">
        <v>357</v>
      </c>
      <c r="K11" s="79"/>
      <c r="L11" s="79" t="s">
        <v>701</v>
      </c>
      <c r="M11" s="80" t="s">
        <v>701</v>
      </c>
    </row>
    <row r="12" spans="2:13" x14ac:dyDescent="0.25">
      <c r="B12" s="187"/>
      <c r="C12" s="183" t="s">
        <v>9</v>
      </c>
      <c r="D12" s="72" t="s">
        <v>12</v>
      </c>
      <c r="E12" s="79">
        <v>165593</v>
      </c>
      <c r="F12" s="79"/>
      <c r="G12" s="79">
        <v>162865</v>
      </c>
      <c r="H12" s="80">
        <v>0.98352587367823519</v>
      </c>
      <c r="I12" s="79">
        <v>233</v>
      </c>
      <c r="J12" s="79">
        <v>2728</v>
      </c>
      <c r="K12" s="79"/>
      <c r="L12" s="79" t="s">
        <v>701</v>
      </c>
      <c r="M12" s="80" t="s">
        <v>701</v>
      </c>
    </row>
    <row r="13" spans="2:13" x14ac:dyDescent="0.25">
      <c r="B13" s="187"/>
      <c r="C13" s="184"/>
      <c r="D13" s="72" t="s">
        <v>10</v>
      </c>
      <c r="E13" s="79">
        <v>1860089</v>
      </c>
      <c r="F13" s="79"/>
      <c r="G13" s="79">
        <v>1842553</v>
      </c>
      <c r="H13" s="80">
        <v>0.9905724941118409</v>
      </c>
      <c r="I13" s="79">
        <v>2577</v>
      </c>
      <c r="J13" s="79">
        <v>17536</v>
      </c>
      <c r="K13" s="79"/>
      <c r="L13" s="79">
        <v>1743078</v>
      </c>
      <c r="M13" s="80">
        <v>0.94601240778419937</v>
      </c>
    </row>
    <row r="14" spans="2:13" x14ac:dyDescent="0.25">
      <c r="B14" s="187"/>
      <c r="C14" s="78" t="s">
        <v>39</v>
      </c>
      <c r="D14" s="72" t="s">
        <v>12</v>
      </c>
      <c r="E14" s="79">
        <v>3207</v>
      </c>
      <c r="F14" s="79"/>
      <c r="G14" s="79">
        <v>3144</v>
      </c>
      <c r="H14" s="80">
        <v>0.98035547240411602</v>
      </c>
      <c r="I14" s="79">
        <v>2</v>
      </c>
      <c r="J14" s="79">
        <v>63</v>
      </c>
      <c r="K14" s="79"/>
      <c r="L14" s="79" t="s">
        <v>701</v>
      </c>
      <c r="M14" s="80" t="s">
        <v>701</v>
      </c>
    </row>
    <row r="15" spans="2:13" x14ac:dyDescent="0.25">
      <c r="B15" s="187"/>
      <c r="C15" s="78" t="s">
        <v>21</v>
      </c>
      <c r="D15" s="72" t="s">
        <v>12</v>
      </c>
      <c r="E15" s="79">
        <v>88854</v>
      </c>
      <c r="F15" s="79"/>
      <c r="G15" s="79">
        <v>87653</v>
      </c>
      <c r="H15" s="80">
        <v>0.98648344475206518</v>
      </c>
      <c r="I15" s="79">
        <v>273</v>
      </c>
      <c r="J15" s="79">
        <v>1201</v>
      </c>
      <c r="K15" s="79"/>
      <c r="L15" s="79" t="s">
        <v>701</v>
      </c>
      <c r="M15" s="80" t="s">
        <v>701</v>
      </c>
    </row>
    <row r="16" spans="2:13" x14ac:dyDescent="0.25">
      <c r="B16" s="187" t="s">
        <v>25</v>
      </c>
      <c r="C16" s="183" t="s">
        <v>29</v>
      </c>
      <c r="D16" s="72" t="s">
        <v>12</v>
      </c>
      <c r="E16" s="79">
        <v>19151</v>
      </c>
      <c r="F16" s="79"/>
      <c r="G16" s="79">
        <v>19053</v>
      </c>
      <c r="H16" s="80">
        <v>0.99488277374549627</v>
      </c>
      <c r="I16" s="79">
        <v>37</v>
      </c>
      <c r="J16" s="79">
        <v>98</v>
      </c>
      <c r="K16" s="79"/>
      <c r="L16" s="79" t="s">
        <v>701</v>
      </c>
      <c r="M16" s="80" t="s">
        <v>701</v>
      </c>
    </row>
    <row r="17" spans="2:13" x14ac:dyDescent="0.25">
      <c r="B17" s="187"/>
      <c r="C17" s="184"/>
      <c r="D17" s="72" t="s">
        <v>10</v>
      </c>
      <c r="E17" s="79">
        <v>135767</v>
      </c>
      <c r="F17" s="79"/>
      <c r="G17" s="79">
        <v>134883</v>
      </c>
      <c r="H17" s="80">
        <v>0.9934888448592073</v>
      </c>
      <c r="I17" s="79">
        <v>114</v>
      </c>
      <c r="J17" s="79">
        <v>884</v>
      </c>
      <c r="K17" s="79"/>
      <c r="L17" s="79">
        <v>130432</v>
      </c>
      <c r="M17" s="80">
        <v>0.96700103052274933</v>
      </c>
    </row>
    <row r="18" spans="2:13" x14ac:dyDescent="0.25">
      <c r="B18" s="187"/>
      <c r="C18" s="183" t="s">
        <v>26</v>
      </c>
      <c r="D18" s="72" t="s">
        <v>12</v>
      </c>
      <c r="E18" s="79">
        <v>10515</v>
      </c>
      <c r="F18" s="79"/>
      <c r="G18" s="79">
        <v>10391</v>
      </c>
      <c r="H18" s="80">
        <v>0.98820732287208746</v>
      </c>
      <c r="I18" s="79">
        <v>41</v>
      </c>
      <c r="J18" s="79">
        <v>124</v>
      </c>
      <c r="K18" s="79"/>
      <c r="L18" s="79" t="s">
        <v>701</v>
      </c>
      <c r="M18" s="80" t="s">
        <v>701</v>
      </c>
    </row>
    <row r="19" spans="2:13" x14ac:dyDescent="0.25">
      <c r="B19" s="187"/>
      <c r="C19" s="184"/>
      <c r="D19" s="72" t="s">
        <v>10</v>
      </c>
      <c r="E19" s="79">
        <v>94221</v>
      </c>
      <c r="F19" s="79"/>
      <c r="G19" s="79">
        <v>93645</v>
      </c>
      <c r="H19" s="80">
        <v>0.99388671315311872</v>
      </c>
      <c r="I19" s="79">
        <v>164</v>
      </c>
      <c r="J19" s="79">
        <v>576</v>
      </c>
      <c r="K19" s="79"/>
      <c r="L19" s="79">
        <v>89965</v>
      </c>
      <c r="M19" s="80">
        <v>0.96070265363874208</v>
      </c>
    </row>
    <row r="20" spans="2:13" x14ac:dyDescent="0.25">
      <c r="B20" s="187"/>
      <c r="C20" s="183" t="s">
        <v>27</v>
      </c>
      <c r="D20" s="72" t="s">
        <v>12</v>
      </c>
      <c r="E20" s="79">
        <v>5728</v>
      </c>
      <c r="F20" s="79"/>
      <c r="G20" s="79">
        <v>5669</v>
      </c>
      <c r="H20" s="80">
        <v>0.98969972067039103</v>
      </c>
      <c r="I20" s="79">
        <v>26</v>
      </c>
      <c r="J20" s="79">
        <v>59</v>
      </c>
      <c r="K20" s="79"/>
      <c r="L20" s="79" t="s">
        <v>701</v>
      </c>
      <c r="M20" s="80" t="s">
        <v>701</v>
      </c>
    </row>
    <row r="21" spans="2:13" x14ac:dyDescent="0.25">
      <c r="B21" s="187"/>
      <c r="C21" s="184"/>
      <c r="D21" s="72" t="s">
        <v>10</v>
      </c>
      <c r="E21" s="79">
        <v>92462</v>
      </c>
      <c r="F21" s="79"/>
      <c r="G21" s="79">
        <v>91973</v>
      </c>
      <c r="H21" s="80">
        <v>0.99471134087517032</v>
      </c>
      <c r="I21" s="79">
        <v>188</v>
      </c>
      <c r="J21" s="79">
        <v>489</v>
      </c>
      <c r="K21" s="79"/>
      <c r="L21" s="79">
        <v>89086</v>
      </c>
      <c r="M21" s="80">
        <v>0.96861035303839171</v>
      </c>
    </row>
    <row r="22" spans="2:13" x14ac:dyDescent="0.25">
      <c r="B22" s="187"/>
      <c r="C22" s="183" t="s">
        <v>28</v>
      </c>
      <c r="D22" s="72" t="s">
        <v>12</v>
      </c>
      <c r="E22" s="79">
        <v>11340</v>
      </c>
      <c r="F22" s="79"/>
      <c r="G22" s="79">
        <v>11307</v>
      </c>
      <c r="H22" s="80">
        <v>0.99708994708994714</v>
      </c>
      <c r="I22" s="79">
        <v>26</v>
      </c>
      <c r="J22" s="79">
        <v>33</v>
      </c>
      <c r="K22" s="79"/>
      <c r="L22" s="79" t="s">
        <v>701</v>
      </c>
      <c r="M22" s="80" t="s">
        <v>701</v>
      </c>
    </row>
    <row r="23" spans="2:13" x14ac:dyDescent="0.25">
      <c r="B23" s="187"/>
      <c r="C23" s="184"/>
      <c r="D23" s="72" t="s">
        <v>10</v>
      </c>
      <c r="E23" s="79">
        <v>174992</v>
      </c>
      <c r="F23" s="79"/>
      <c r="G23" s="79">
        <v>174388</v>
      </c>
      <c r="H23" s="80">
        <v>0.9965484136417665</v>
      </c>
      <c r="I23" s="79">
        <v>248</v>
      </c>
      <c r="J23" s="79">
        <v>604</v>
      </c>
      <c r="K23" s="79"/>
      <c r="L23" s="79">
        <v>170407</v>
      </c>
      <c r="M23" s="80">
        <v>0.97717159437575984</v>
      </c>
    </row>
    <row r="24" spans="2:13" x14ac:dyDescent="0.25">
      <c r="B24" s="187"/>
      <c r="C24" s="78" t="s">
        <v>40</v>
      </c>
      <c r="D24" s="72" t="s">
        <v>12</v>
      </c>
      <c r="E24" s="79">
        <v>8</v>
      </c>
      <c r="F24" s="79"/>
      <c r="G24" s="79">
        <v>8</v>
      </c>
      <c r="H24" s="80">
        <v>1</v>
      </c>
      <c r="I24" s="79">
        <v>0</v>
      </c>
      <c r="J24" s="79">
        <v>0</v>
      </c>
      <c r="K24" s="79"/>
      <c r="L24" s="79" t="s">
        <v>701</v>
      </c>
      <c r="M24" s="80" t="s">
        <v>701</v>
      </c>
    </row>
    <row r="25" spans="2:13" x14ac:dyDescent="0.25">
      <c r="B25" s="187"/>
      <c r="C25" s="78" t="s">
        <v>30</v>
      </c>
      <c r="D25" s="72" t="s">
        <v>12</v>
      </c>
      <c r="E25" s="79">
        <v>7891</v>
      </c>
      <c r="F25" s="79"/>
      <c r="G25" s="79">
        <v>7853</v>
      </c>
      <c r="H25" s="80">
        <v>0.99518438727664427</v>
      </c>
      <c r="I25" s="79">
        <v>9</v>
      </c>
      <c r="J25" s="79">
        <v>38</v>
      </c>
      <c r="K25" s="79"/>
      <c r="L25" s="79" t="s">
        <v>701</v>
      </c>
      <c r="M25" s="80" t="s">
        <v>701</v>
      </c>
    </row>
    <row r="26" spans="2:13" x14ac:dyDescent="0.25">
      <c r="B26" s="183" t="s">
        <v>31</v>
      </c>
      <c r="C26" s="183" t="s">
        <v>32</v>
      </c>
      <c r="D26" s="72" t="s">
        <v>12</v>
      </c>
      <c r="E26" s="79">
        <v>915</v>
      </c>
      <c r="F26" s="79"/>
      <c r="G26" s="79">
        <v>907</v>
      </c>
      <c r="H26" s="80">
        <v>0.99125683060109293</v>
      </c>
      <c r="I26" s="79">
        <v>25</v>
      </c>
      <c r="J26" s="79">
        <v>8</v>
      </c>
      <c r="K26" s="79"/>
      <c r="L26" s="79" t="s">
        <v>701</v>
      </c>
      <c r="M26" s="80" t="s">
        <v>701</v>
      </c>
    </row>
    <row r="27" spans="2:13" x14ac:dyDescent="0.25">
      <c r="B27" s="188"/>
      <c r="C27" s="184"/>
      <c r="D27" s="72" t="s">
        <v>10</v>
      </c>
      <c r="E27" s="79">
        <v>30799</v>
      </c>
      <c r="F27" s="79"/>
      <c r="G27" s="79">
        <v>30742</v>
      </c>
      <c r="H27" s="80">
        <v>0.99814929056138191</v>
      </c>
      <c r="I27" s="79">
        <v>23</v>
      </c>
      <c r="J27" s="79">
        <v>57</v>
      </c>
      <c r="K27" s="79"/>
      <c r="L27" s="79">
        <v>28624</v>
      </c>
      <c r="M27" s="80">
        <v>0.93110402706395157</v>
      </c>
    </row>
    <row r="28" spans="2:13" x14ac:dyDescent="0.25">
      <c r="B28" s="188"/>
      <c r="C28" s="183" t="s">
        <v>34</v>
      </c>
      <c r="D28" s="72" t="s">
        <v>12</v>
      </c>
      <c r="E28" s="79">
        <v>152</v>
      </c>
      <c r="F28" s="79"/>
      <c r="G28" s="79">
        <v>152</v>
      </c>
      <c r="H28" s="80">
        <v>1</v>
      </c>
      <c r="I28" s="79">
        <v>2</v>
      </c>
      <c r="J28" s="79">
        <v>0</v>
      </c>
      <c r="K28" s="79"/>
      <c r="L28" s="79" t="s">
        <v>701</v>
      </c>
      <c r="M28" s="80" t="s">
        <v>701</v>
      </c>
    </row>
    <row r="29" spans="2:13" x14ac:dyDescent="0.25">
      <c r="B29" s="188"/>
      <c r="C29" s="184"/>
      <c r="D29" s="72" t="s">
        <v>10</v>
      </c>
      <c r="E29" s="79">
        <v>349</v>
      </c>
      <c r="F29" s="79"/>
      <c r="G29" s="79">
        <v>349</v>
      </c>
      <c r="H29" s="80">
        <v>1</v>
      </c>
      <c r="I29" s="79">
        <v>5</v>
      </c>
      <c r="J29" s="79">
        <v>0</v>
      </c>
      <c r="K29" s="79"/>
      <c r="L29" s="79">
        <v>303</v>
      </c>
      <c r="M29" s="80">
        <v>0.86819484240687683</v>
      </c>
    </row>
    <row r="30" spans="2:13" x14ac:dyDescent="0.25">
      <c r="B30" s="188"/>
      <c r="C30" s="183" t="s">
        <v>33</v>
      </c>
      <c r="D30" s="72" t="s">
        <v>12</v>
      </c>
      <c r="E30" s="79">
        <v>1815</v>
      </c>
      <c r="F30" s="79"/>
      <c r="G30" s="79">
        <v>1745</v>
      </c>
      <c r="H30" s="80">
        <v>0.9614325068870524</v>
      </c>
      <c r="I30" s="79">
        <v>32</v>
      </c>
      <c r="J30" s="79">
        <v>70</v>
      </c>
      <c r="K30" s="79"/>
      <c r="L30" s="79" t="s">
        <v>701</v>
      </c>
      <c r="M30" s="80" t="s">
        <v>701</v>
      </c>
    </row>
    <row r="31" spans="2:13" x14ac:dyDescent="0.25">
      <c r="B31" s="188"/>
      <c r="C31" s="184"/>
      <c r="D31" s="72" t="s">
        <v>10</v>
      </c>
      <c r="E31" s="79">
        <v>957</v>
      </c>
      <c r="F31" s="79"/>
      <c r="G31" s="79">
        <v>935</v>
      </c>
      <c r="H31" s="80">
        <v>0.97701149425287359</v>
      </c>
      <c r="I31" s="79">
        <v>4</v>
      </c>
      <c r="J31" s="79">
        <v>22</v>
      </c>
      <c r="K31" s="79"/>
      <c r="L31" s="79">
        <v>804</v>
      </c>
      <c r="M31" s="80">
        <v>0.85989304812834222</v>
      </c>
    </row>
    <row r="32" spans="2:13" x14ac:dyDescent="0.25">
      <c r="B32" s="188"/>
      <c r="C32" s="78" t="s">
        <v>41</v>
      </c>
      <c r="D32" s="72" t="s">
        <v>12</v>
      </c>
      <c r="E32" s="79">
        <v>19</v>
      </c>
      <c r="F32" s="79"/>
      <c r="G32" s="79">
        <v>14</v>
      </c>
      <c r="H32" s="80">
        <v>0.73684210526315785</v>
      </c>
      <c r="I32" s="79">
        <v>0</v>
      </c>
      <c r="J32" s="79">
        <v>5</v>
      </c>
      <c r="K32" s="79"/>
      <c r="L32" s="79" t="s">
        <v>701</v>
      </c>
      <c r="M32" s="80" t="s">
        <v>701</v>
      </c>
    </row>
    <row r="33" spans="2:13" x14ac:dyDescent="0.25">
      <c r="B33" s="184"/>
      <c r="C33" s="78" t="s">
        <v>35</v>
      </c>
      <c r="D33" s="72" t="s">
        <v>12</v>
      </c>
      <c r="E33" s="79">
        <v>4156</v>
      </c>
      <c r="F33" s="79"/>
      <c r="G33" s="79">
        <v>3987</v>
      </c>
      <c r="H33" s="80">
        <v>0.95933589990375356</v>
      </c>
      <c r="I33" s="79">
        <v>49</v>
      </c>
      <c r="J33" s="79">
        <v>169</v>
      </c>
      <c r="K33" s="79"/>
      <c r="L33" s="79" t="s">
        <v>701</v>
      </c>
      <c r="M33" s="80" t="s">
        <v>701</v>
      </c>
    </row>
    <row r="34" spans="2:13" x14ac:dyDescent="0.25">
      <c r="B34" s="183" t="s">
        <v>36</v>
      </c>
      <c r="C34" s="183" t="s">
        <v>37</v>
      </c>
      <c r="D34" s="72" t="s">
        <v>12</v>
      </c>
      <c r="E34" s="79">
        <v>176</v>
      </c>
      <c r="F34" s="79"/>
      <c r="G34" s="79">
        <v>176</v>
      </c>
      <c r="H34" s="80">
        <v>1</v>
      </c>
      <c r="I34" s="79">
        <v>2</v>
      </c>
      <c r="J34" s="79">
        <v>0</v>
      </c>
      <c r="K34" s="79"/>
      <c r="L34" s="79" t="s">
        <v>701</v>
      </c>
      <c r="M34" s="80" t="s">
        <v>701</v>
      </c>
    </row>
    <row r="35" spans="2:13" x14ac:dyDescent="0.25">
      <c r="B35" s="188"/>
      <c r="C35" s="184"/>
      <c r="D35" s="72" t="s">
        <v>10</v>
      </c>
      <c r="E35" s="79">
        <v>13582</v>
      </c>
      <c r="F35" s="79"/>
      <c r="G35" s="79">
        <v>13559</v>
      </c>
      <c r="H35" s="80">
        <v>0.99830658224120161</v>
      </c>
      <c r="I35" s="79">
        <v>13</v>
      </c>
      <c r="J35" s="79">
        <v>23</v>
      </c>
      <c r="K35" s="79"/>
      <c r="L35" s="79">
        <v>12847</v>
      </c>
      <c r="M35" s="80">
        <v>0.94748875285788037</v>
      </c>
    </row>
    <row r="36" spans="2:13" x14ac:dyDescent="0.25">
      <c r="B36" s="188"/>
      <c r="C36" s="78" t="s">
        <v>42</v>
      </c>
      <c r="D36" s="72" t="s">
        <v>12</v>
      </c>
      <c r="E36" s="79">
        <v>7</v>
      </c>
      <c r="F36" s="79"/>
      <c r="G36" s="79">
        <v>7</v>
      </c>
      <c r="H36" s="80">
        <v>1</v>
      </c>
      <c r="I36" s="79">
        <v>0</v>
      </c>
      <c r="J36" s="79">
        <v>0</v>
      </c>
      <c r="K36" s="79"/>
      <c r="L36" s="79" t="s">
        <v>701</v>
      </c>
      <c r="M36" s="80" t="s">
        <v>701</v>
      </c>
    </row>
    <row r="37" spans="2:13" x14ac:dyDescent="0.25">
      <c r="B37" s="184"/>
      <c r="C37" s="78" t="s">
        <v>38</v>
      </c>
      <c r="D37" s="72" t="s">
        <v>12</v>
      </c>
      <c r="E37" s="79">
        <v>173</v>
      </c>
      <c r="F37" s="79"/>
      <c r="G37" s="79">
        <v>164</v>
      </c>
      <c r="H37" s="80">
        <v>0.94797687861271673</v>
      </c>
      <c r="I37" s="79">
        <v>0</v>
      </c>
      <c r="J37" s="79">
        <v>9</v>
      </c>
      <c r="K37" s="79"/>
      <c r="L37" s="79" t="s">
        <v>701</v>
      </c>
      <c r="M37" s="80" t="s">
        <v>701</v>
      </c>
    </row>
    <row r="38" spans="2:13" x14ac:dyDescent="0.25">
      <c r="B38" s="72"/>
      <c r="C38" s="85"/>
      <c r="D38" s="75" t="s">
        <v>51</v>
      </c>
      <c r="E38" s="81">
        <v>3552793</v>
      </c>
      <c r="F38" s="81"/>
      <c r="G38" s="81">
        <v>3517943</v>
      </c>
      <c r="H38" s="82">
        <v>0.99019081607062387</v>
      </c>
      <c r="I38" s="81">
        <v>5174</v>
      </c>
      <c r="J38" s="81">
        <v>34850</v>
      </c>
      <c r="K38" s="81"/>
      <c r="L38" s="81">
        <v>2392370</v>
      </c>
      <c r="M38" s="80"/>
    </row>
  </sheetData>
  <sheetProtection algorithmName="SHA-512" hashValue="AeN2/fKlVAFcxmYViIPOgictl4/AF86ouYUr55HhtQ2ZCEnTE4tLj9VaA+HtjfUPUZkHFbTItYJlD/J7dsGi0A==" saltValue="H9kRoxAZ1ppJZUAerZ6VoA==" spinCount="100000" sheet="1" objects="1" scenarios="1"/>
  <mergeCells count="19">
    <mergeCell ref="B34:B37"/>
    <mergeCell ref="C34:C35"/>
    <mergeCell ref="C30:C31"/>
    <mergeCell ref="C28:C29"/>
    <mergeCell ref="C22:C23"/>
    <mergeCell ref="B16:B25"/>
    <mergeCell ref="B26:B33"/>
    <mergeCell ref="C20:C21"/>
    <mergeCell ref="C18:C19"/>
    <mergeCell ref="C16:C17"/>
    <mergeCell ref="C12:C13"/>
    <mergeCell ref="B2:M2"/>
    <mergeCell ref="B4:M4"/>
    <mergeCell ref="C26:C27"/>
    <mergeCell ref="C9:C10"/>
    <mergeCell ref="B6:E6"/>
    <mergeCell ref="L6:M6"/>
    <mergeCell ref="G6:J6"/>
    <mergeCell ref="B8:B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31"/>
  <sheetViews>
    <sheetView workbookViewId="0"/>
  </sheetViews>
  <sheetFormatPr baseColWidth="10" defaultColWidth="9.140625" defaultRowHeight="15" x14ac:dyDescent="0.25"/>
  <sheetData>
    <row r="1" spans="1:15" x14ac:dyDescent="0.25">
      <c r="A1" t="s">
        <v>3</v>
      </c>
      <c r="B1" t="s">
        <v>5</v>
      </c>
      <c r="C1" t="s">
        <v>175</v>
      </c>
      <c r="D1" t="s">
        <v>7</v>
      </c>
      <c r="E1" t="s">
        <v>1</v>
      </c>
      <c r="F1" t="s">
        <v>4</v>
      </c>
      <c r="G1" t="s">
        <v>6</v>
      </c>
      <c r="H1" t="s">
        <v>67</v>
      </c>
      <c r="I1" t="s">
        <v>51</v>
      </c>
      <c r="J1" t="s">
        <v>66</v>
      </c>
      <c r="K1" t="s">
        <v>65</v>
      </c>
      <c r="L1" t="s">
        <v>123</v>
      </c>
      <c r="M1" t="s">
        <v>120</v>
      </c>
      <c r="N1" t="s">
        <v>68</v>
      </c>
      <c r="O1" t="s">
        <v>121</v>
      </c>
    </row>
    <row r="2" spans="1:15" x14ac:dyDescent="0.25">
      <c r="A2">
        <v>1</v>
      </c>
      <c r="B2">
        <v>26</v>
      </c>
      <c r="C2">
        <v>1</v>
      </c>
      <c r="D2">
        <v>0</v>
      </c>
      <c r="E2">
        <v>2024</v>
      </c>
      <c r="F2" t="s">
        <v>8</v>
      </c>
      <c r="G2" t="s">
        <v>22</v>
      </c>
      <c r="H2" t="s">
        <v>12</v>
      </c>
      <c r="I2">
        <v>623950</v>
      </c>
      <c r="J2">
        <v>617100</v>
      </c>
      <c r="K2">
        <v>0.98902155621444021</v>
      </c>
      <c r="L2">
        <v>815</v>
      </c>
      <c r="M2">
        <v>6850</v>
      </c>
    </row>
    <row r="3" spans="1:15" x14ac:dyDescent="0.25">
      <c r="A3">
        <v>1</v>
      </c>
      <c r="B3">
        <v>15</v>
      </c>
      <c r="C3">
        <v>2</v>
      </c>
      <c r="D3">
        <v>0</v>
      </c>
      <c r="E3">
        <v>2024</v>
      </c>
      <c r="F3" t="s">
        <v>8</v>
      </c>
      <c r="G3" t="s">
        <v>20</v>
      </c>
      <c r="H3" t="s">
        <v>12</v>
      </c>
      <c r="I3">
        <v>40101</v>
      </c>
      <c r="J3">
        <v>39543</v>
      </c>
      <c r="K3">
        <v>0.98608513503403905</v>
      </c>
      <c r="L3">
        <v>34</v>
      </c>
      <c r="M3">
        <v>558</v>
      </c>
    </row>
    <row r="4" spans="1:15" x14ac:dyDescent="0.25">
      <c r="A4">
        <v>1</v>
      </c>
      <c r="B4">
        <v>15</v>
      </c>
      <c r="C4">
        <v>2</v>
      </c>
      <c r="D4">
        <v>1</v>
      </c>
      <c r="E4">
        <v>2024</v>
      </c>
      <c r="F4" t="s">
        <v>8</v>
      </c>
      <c r="G4" t="s">
        <v>20</v>
      </c>
      <c r="H4" t="s">
        <v>10</v>
      </c>
      <c r="I4">
        <v>134544</v>
      </c>
      <c r="J4">
        <v>132255</v>
      </c>
      <c r="K4">
        <v>0.98298697823760262</v>
      </c>
      <c r="L4">
        <v>188</v>
      </c>
      <c r="M4">
        <v>2289</v>
      </c>
      <c r="N4">
        <v>126824</v>
      </c>
      <c r="O4">
        <v>0.95893538996635286</v>
      </c>
    </row>
    <row r="5" spans="1:15" x14ac:dyDescent="0.25">
      <c r="A5">
        <v>1</v>
      </c>
      <c r="B5">
        <v>27</v>
      </c>
      <c r="C5">
        <v>3</v>
      </c>
      <c r="D5">
        <v>0</v>
      </c>
      <c r="E5">
        <v>2024</v>
      </c>
      <c r="F5" t="s">
        <v>8</v>
      </c>
      <c r="G5" t="s">
        <v>23</v>
      </c>
      <c r="H5" t="s">
        <v>12</v>
      </c>
      <c r="I5">
        <v>31280</v>
      </c>
      <c r="J5">
        <v>30923</v>
      </c>
      <c r="K5">
        <v>0.98858695652173911</v>
      </c>
      <c r="L5">
        <v>44</v>
      </c>
      <c r="M5">
        <v>357</v>
      </c>
    </row>
    <row r="6" spans="1:15" x14ac:dyDescent="0.25">
      <c r="A6">
        <v>1</v>
      </c>
      <c r="B6">
        <v>14</v>
      </c>
      <c r="C6">
        <v>4</v>
      </c>
      <c r="D6">
        <v>0</v>
      </c>
      <c r="E6">
        <v>2024</v>
      </c>
      <c r="F6" t="s">
        <v>8</v>
      </c>
      <c r="G6" t="s">
        <v>9</v>
      </c>
      <c r="H6" t="s">
        <v>12</v>
      </c>
      <c r="I6">
        <v>165593</v>
      </c>
      <c r="J6">
        <v>162865</v>
      </c>
      <c r="K6">
        <v>0.98352587367823519</v>
      </c>
      <c r="L6">
        <v>233</v>
      </c>
      <c r="M6">
        <v>2728</v>
      </c>
    </row>
    <row r="7" spans="1:15" x14ac:dyDescent="0.25">
      <c r="A7">
        <v>1</v>
      </c>
      <c r="B7">
        <v>14</v>
      </c>
      <c r="C7">
        <v>4</v>
      </c>
      <c r="D7">
        <v>1</v>
      </c>
      <c r="E7">
        <v>2024</v>
      </c>
      <c r="F7" t="s">
        <v>8</v>
      </c>
      <c r="G7" t="s">
        <v>9</v>
      </c>
      <c r="H7" t="s">
        <v>10</v>
      </c>
      <c r="I7">
        <v>1860089</v>
      </c>
      <c r="J7">
        <v>1842553</v>
      </c>
      <c r="K7">
        <v>0.9905724941118409</v>
      </c>
      <c r="L7">
        <v>2577</v>
      </c>
      <c r="M7">
        <v>17536</v>
      </c>
      <c r="N7">
        <v>1743078</v>
      </c>
      <c r="O7">
        <v>0.94601240778419937</v>
      </c>
    </row>
    <row r="8" spans="1:15" x14ac:dyDescent="0.25">
      <c r="A8">
        <v>1</v>
      </c>
      <c r="B8">
        <v>101</v>
      </c>
      <c r="C8">
        <v>5</v>
      </c>
      <c r="D8">
        <v>0</v>
      </c>
      <c r="E8">
        <v>2024</v>
      </c>
      <c r="F8" t="s">
        <v>8</v>
      </c>
      <c r="G8" t="s">
        <v>39</v>
      </c>
      <c r="H8" t="s">
        <v>12</v>
      </c>
      <c r="I8">
        <v>3207</v>
      </c>
      <c r="J8">
        <v>3144</v>
      </c>
      <c r="K8">
        <v>0.98035547240411602</v>
      </c>
      <c r="L8">
        <v>2</v>
      </c>
      <c r="M8">
        <v>63</v>
      </c>
    </row>
    <row r="9" spans="1:15" x14ac:dyDescent="0.25">
      <c r="A9">
        <v>1</v>
      </c>
      <c r="B9">
        <v>23</v>
      </c>
      <c r="C9">
        <v>6</v>
      </c>
      <c r="D9">
        <v>0</v>
      </c>
      <c r="E9">
        <v>2024</v>
      </c>
      <c r="F9" t="s">
        <v>8</v>
      </c>
      <c r="G9" t="s">
        <v>21</v>
      </c>
      <c r="H9" t="s">
        <v>12</v>
      </c>
      <c r="I9">
        <v>88854</v>
      </c>
      <c r="J9">
        <v>87653</v>
      </c>
      <c r="K9">
        <v>0.98648344475206518</v>
      </c>
      <c r="L9">
        <v>273</v>
      </c>
      <c r="M9">
        <v>1201</v>
      </c>
    </row>
    <row r="10" spans="1:15" x14ac:dyDescent="0.25">
      <c r="A10">
        <v>3</v>
      </c>
      <c r="B10">
        <v>34</v>
      </c>
      <c r="C10">
        <v>1</v>
      </c>
      <c r="D10">
        <v>0</v>
      </c>
      <c r="E10">
        <v>2024</v>
      </c>
      <c r="F10" t="s">
        <v>25</v>
      </c>
      <c r="G10" t="s">
        <v>29</v>
      </c>
      <c r="H10" t="s">
        <v>12</v>
      </c>
      <c r="I10">
        <v>19151</v>
      </c>
      <c r="J10">
        <v>19053</v>
      </c>
      <c r="K10">
        <v>0.99488277374549627</v>
      </c>
      <c r="L10">
        <v>37</v>
      </c>
      <c r="M10">
        <v>98</v>
      </c>
    </row>
    <row r="11" spans="1:15" x14ac:dyDescent="0.25">
      <c r="A11">
        <v>3</v>
      </c>
      <c r="B11">
        <v>34</v>
      </c>
      <c r="C11">
        <v>1</v>
      </c>
      <c r="D11">
        <v>1</v>
      </c>
      <c r="E11">
        <v>2024</v>
      </c>
      <c r="F11" t="s">
        <v>25</v>
      </c>
      <c r="G11" t="s">
        <v>29</v>
      </c>
      <c r="H11" t="s">
        <v>10</v>
      </c>
      <c r="I11">
        <v>135767</v>
      </c>
      <c r="J11">
        <v>134883</v>
      </c>
      <c r="K11">
        <v>0.9934888448592073</v>
      </c>
      <c r="L11">
        <v>114</v>
      </c>
      <c r="M11">
        <v>884</v>
      </c>
      <c r="N11">
        <v>130432</v>
      </c>
      <c r="O11">
        <v>0.96700103052274933</v>
      </c>
    </row>
    <row r="12" spans="1:15" x14ac:dyDescent="0.25">
      <c r="A12">
        <v>3</v>
      </c>
      <c r="B12">
        <v>30</v>
      </c>
      <c r="C12">
        <v>2</v>
      </c>
      <c r="D12">
        <v>0</v>
      </c>
      <c r="E12">
        <v>2024</v>
      </c>
      <c r="F12" t="s">
        <v>25</v>
      </c>
      <c r="G12" t="s">
        <v>26</v>
      </c>
      <c r="H12" t="s">
        <v>12</v>
      </c>
      <c r="I12">
        <v>10515</v>
      </c>
      <c r="J12">
        <v>10391</v>
      </c>
      <c r="K12">
        <v>0.98820732287208746</v>
      </c>
      <c r="L12">
        <v>41</v>
      </c>
      <c r="M12">
        <v>124</v>
      </c>
    </row>
    <row r="13" spans="1:15" x14ac:dyDescent="0.25">
      <c r="A13">
        <v>3</v>
      </c>
      <c r="B13">
        <v>30</v>
      </c>
      <c r="C13">
        <v>2</v>
      </c>
      <c r="D13">
        <v>1</v>
      </c>
      <c r="E13">
        <v>2024</v>
      </c>
      <c r="F13" t="s">
        <v>25</v>
      </c>
      <c r="G13" t="s">
        <v>26</v>
      </c>
      <c r="H13" t="s">
        <v>10</v>
      </c>
      <c r="I13">
        <v>94221</v>
      </c>
      <c r="J13">
        <v>93645</v>
      </c>
      <c r="K13">
        <v>0.99388671315311872</v>
      </c>
      <c r="L13">
        <v>164</v>
      </c>
      <c r="M13">
        <v>576</v>
      </c>
      <c r="N13">
        <v>89965</v>
      </c>
      <c r="O13">
        <v>0.96070265363874208</v>
      </c>
    </row>
    <row r="14" spans="1:15" x14ac:dyDescent="0.25">
      <c r="A14">
        <v>3</v>
      </c>
      <c r="B14">
        <v>31</v>
      </c>
      <c r="C14">
        <v>3</v>
      </c>
      <c r="D14">
        <v>0</v>
      </c>
      <c r="E14">
        <v>2024</v>
      </c>
      <c r="F14" t="s">
        <v>25</v>
      </c>
      <c r="G14" t="s">
        <v>27</v>
      </c>
      <c r="H14" t="s">
        <v>12</v>
      </c>
      <c r="I14">
        <v>5728</v>
      </c>
      <c r="J14">
        <v>5669</v>
      </c>
      <c r="K14">
        <v>0.98969972067039103</v>
      </c>
      <c r="L14">
        <v>26</v>
      </c>
      <c r="M14">
        <v>59</v>
      </c>
    </row>
    <row r="15" spans="1:15" x14ac:dyDescent="0.25">
      <c r="A15">
        <v>3</v>
      </c>
      <c r="B15">
        <v>31</v>
      </c>
      <c r="C15">
        <v>3</v>
      </c>
      <c r="D15">
        <v>1</v>
      </c>
      <c r="E15">
        <v>2024</v>
      </c>
      <c r="F15" t="s">
        <v>25</v>
      </c>
      <c r="G15" t="s">
        <v>27</v>
      </c>
      <c r="H15" t="s">
        <v>10</v>
      </c>
      <c r="I15">
        <v>92462</v>
      </c>
      <c r="J15">
        <v>91973</v>
      </c>
      <c r="K15">
        <v>0.99471134087517032</v>
      </c>
      <c r="L15">
        <v>188</v>
      </c>
      <c r="M15">
        <v>489</v>
      </c>
      <c r="N15">
        <v>89086</v>
      </c>
      <c r="O15">
        <v>0.96861035303839171</v>
      </c>
    </row>
    <row r="16" spans="1:15" x14ac:dyDescent="0.25">
      <c r="A16">
        <v>3</v>
      </c>
      <c r="B16">
        <v>32</v>
      </c>
      <c r="C16">
        <v>4</v>
      </c>
      <c r="D16">
        <v>0</v>
      </c>
      <c r="E16">
        <v>2024</v>
      </c>
      <c r="F16" t="s">
        <v>25</v>
      </c>
      <c r="G16" t="s">
        <v>28</v>
      </c>
      <c r="H16" t="s">
        <v>12</v>
      </c>
      <c r="I16">
        <v>11340</v>
      </c>
      <c r="J16">
        <v>11307</v>
      </c>
      <c r="K16">
        <v>0.99708994708994714</v>
      </c>
      <c r="L16">
        <v>26</v>
      </c>
      <c r="M16">
        <v>33</v>
      </c>
    </row>
    <row r="17" spans="1:15" x14ac:dyDescent="0.25">
      <c r="A17">
        <v>3</v>
      </c>
      <c r="B17">
        <v>32</v>
      </c>
      <c r="C17">
        <v>4</v>
      </c>
      <c r="D17">
        <v>1</v>
      </c>
      <c r="E17">
        <v>2024</v>
      </c>
      <c r="F17" t="s">
        <v>25</v>
      </c>
      <c r="G17" t="s">
        <v>28</v>
      </c>
      <c r="H17" t="s">
        <v>10</v>
      </c>
      <c r="I17">
        <v>174992</v>
      </c>
      <c r="J17">
        <v>174388</v>
      </c>
      <c r="K17">
        <v>0.9965484136417665</v>
      </c>
      <c r="L17">
        <v>248</v>
      </c>
      <c r="M17">
        <v>604</v>
      </c>
      <c r="N17">
        <v>170407</v>
      </c>
      <c r="O17">
        <v>0.97717159437575984</v>
      </c>
    </row>
    <row r="18" spans="1:15" x14ac:dyDescent="0.25">
      <c r="A18">
        <v>3</v>
      </c>
      <c r="B18">
        <v>102</v>
      </c>
      <c r="C18">
        <v>5</v>
      </c>
      <c r="D18">
        <v>0</v>
      </c>
      <c r="E18">
        <v>2024</v>
      </c>
      <c r="F18" t="s">
        <v>25</v>
      </c>
      <c r="G18" t="s">
        <v>40</v>
      </c>
      <c r="H18" t="s">
        <v>12</v>
      </c>
      <c r="I18">
        <v>8</v>
      </c>
      <c r="J18">
        <v>8</v>
      </c>
      <c r="K18">
        <v>1</v>
      </c>
      <c r="L18">
        <v>0</v>
      </c>
      <c r="M18">
        <v>0</v>
      </c>
    </row>
    <row r="19" spans="1:15" x14ac:dyDescent="0.25">
      <c r="A19">
        <v>3</v>
      </c>
      <c r="B19">
        <v>43</v>
      </c>
      <c r="C19">
        <v>6</v>
      </c>
      <c r="D19">
        <v>0</v>
      </c>
      <c r="E19">
        <v>2024</v>
      </c>
      <c r="F19" t="s">
        <v>25</v>
      </c>
      <c r="G19" t="s">
        <v>30</v>
      </c>
      <c r="H19" t="s">
        <v>12</v>
      </c>
      <c r="I19">
        <v>7891</v>
      </c>
      <c r="J19">
        <v>7853</v>
      </c>
      <c r="K19">
        <v>0.99518438727664427</v>
      </c>
      <c r="L19">
        <v>9</v>
      </c>
      <c r="M19">
        <v>38</v>
      </c>
    </row>
    <row r="20" spans="1:15" x14ac:dyDescent="0.25">
      <c r="A20">
        <v>5</v>
      </c>
      <c r="B20">
        <v>51</v>
      </c>
      <c r="C20">
        <v>1</v>
      </c>
      <c r="D20">
        <v>0</v>
      </c>
      <c r="E20">
        <v>2024</v>
      </c>
      <c r="F20" t="s">
        <v>31</v>
      </c>
      <c r="G20" t="s">
        <v>32</v>
      </c>
      <c r="H20" t="s">
        <v>12</v>
      </c>
      <c r="I20">
        <v>915</v>
      </c>
      <c r="J20">
        <v>907</v>
      </c>
      <c r="K20">
        <v>0.99125683060109293</v>
      </c>
      <c r="L20">
        <v>25</v>
      </c>
      <c r="M20">
        <v>8</v>
      </c>
    </row>
    <row r="21" spans="1:15" x14ac:dyDescent="0.25">
      <c r="A21">
        <v>5</v>
      </c>
      <c r="B21">
        <v>51</v>
      </c>
      <c r="C21">
        <v>1</v>
      </c>
      <c r="D21">
        <v>1</v>
      </c>
      <c r="E21">
        <v>2024</v>
      </c>
      <c r="F21" t="s">
        <v>31</v>
      </c>
      <c r="G21" t="s">
        <v>32</v>
      </c>
      <c r="H21" t="s">
        <v>10</v>
      </c>
      <c r="I21">
        <v>30799</v>
      </c>
      <c r="J21">
        <v>30742</v>
      </c>
      <c r="K21">
        <v>0.99814929056138191</v>
      </c>
      <c r="L21">
        <v>23</v>
      </c>
      <c r="M21">
        <v>57</v>
      </c>
      <c r="N21">
        <v>28624</v>
      </c>
      <c r="O21">
        <v>0.93110402706395157</v>
      </c>
    </row>
    <row r="22" spans="1:15" x14ac:dyDescent="0.25">
      <c r="A22">
        <v>5</v>
      </c>
      <c r="B22">
        <v>54</v>
      </c>
      <c r="C22">
        <v>2</v>
      </c>
      <c r="D22">
        <v>0</v>
      </c>
      <c r="E22">
        <v>2024</v>
      </c>
      <c r="F22" t="s">
        <v>31</v>
      </c>
      <c r="G22" t="s">
        <v>34</v>
      </c>
      <c r="H22" t="s">
        <v>12</v>
      </c>
      <c r="I22">
        <v>152</v>
      </c>
      <c r="J22">
        <v>152</v>
      </c>
      <c r="K22">
        <v>1</v>
      </c>
      <c r="L22">
        <v>2</v>
      </c>
      <c r="M22">
        <v>0</v>
      </c>
    </row>
    <row r="23" spans="1:15" x14ac:dyDescent="0.25">
      <c r="A23">
        <v>5</v>
      </c>
      <c r="B23">
        <v>54</v>
      </c>
      <c r="C23">
        <v>2</v>
      </c>
      <c r="D23">
        <v>1</v>
      </c>
      <c r="E23">
        <v>2024</v>
      </c>
      <c r="F23" t="s">
        <v>31</v>
      </c>
      <c r="G23" t="s">
        <v>34</v>
      </c>
      <c r="H23" t="s">
        <v>10</v>
      </c>
      <c r="I23">
        <v>349</v>
      </c>
      <c r="J23">
        <v>349</v>
      </c>
      <c r="K23">
        <v>1</v>
      </c>
      <c r="L23">
        <v>5</v>
      </c>
      <c r="M23">
        <v>0</v>
      </c>
      <c r="N23">
        <v>303</v>
      </c>
      <c r="O23">
        <v>0.86819484240687683</v>
      </c>
    </row>
    <row r="24" spans="1:15" x14ac:dyDescent="0.25">
      <c r="A24">
        <v>5</v>
      </c>
      <c r="B24">
        <v>53</v>
      </c>
      <c r="C24">
        <v>3</v>
      </c>
      <c r="D24">
        <v>0</v>
      </c>
      <c r="E24">
        <v>2024</v>
      </c>
      <c r="F24" t="s">
        <v>31</v>
      </c>
      <c r="G24" t="s">
        <v>33</v>
      </c>
      <c r="H24" t="s">
        <v>12</v>
      </c>
      <c r="I24">
        <v>1815</v>
      </c>
      <c r="J24">
        <v>1745</v>
      </c>
      <c r="K24">
        <v>0.9614325068870524</v>
      </c>
      <c r="L24">
        <v>32</v>
      </c>
      <c r="M24">
        <v>70</v>
      </c>
    </row>
    <row r="25" spans="1:15" x14ac:dyDescent="0.25">
      <c r="A25">
        <v>5</v>
      </c>
      <c r="B25">
        <v>53</v>
      </c>
      <c r="C25">
        <v>3</v>
      </c>
      <c r="D25">
        <v>1</v>
      </c>
      <c r="E25">
        <v>2024</v>
      </c>
      <c r="F25" t="s">
        <v>31</v>
      </c>
      <c r="G25" t="s">
        <v>33</v>
      </c>
      <c r="H25" t="s">
        <v>10</v>
      </c>
      <c r="I25">
        <v>957</v>
      </c>
      <c r="J25">
        <v>935</v>
      </c>
      <c r="K25">
        <v>0.97701149425287359</v>
      </c>
      <c r="L25">
        <v>4</v>
      </c>
      <c r="M25">
        <v>22</v>
      </c>
      <c r="N25">
        <v>804</v>
      </c>
      <c r="O25">
        <v>0.85989304812834222</v>
      </c>
    </row>
    <row r="26" spans="1:15" x14ac:dyDescent="0.25">
      <c r="A26">
        <v>5</v>
      </c>
      <c r="B26">
        <v>103</v>
      </c>
      <c r="C26">
        <v>4</v>
      </c>
      <c r="D26">
        <v>0</v>
      </c>
      <c r="E26">
        <v>2024</v>
      </c>
      <c r="F26" t="s">
        <v>31</v>
      </c>
      <c r="G26" t="s">
        <v>41</v>
      </c>
      <c r="H26" t="s">
        <v>12</v>
      </c>
      <c r="I26">
        <v>19</v>
      </c>
      <c r="J26">
        <v>14</v>
      </c>
      <c r="K26">
        <v>0.73684210526315785</v>
      </c>
      <c r="L26">
        <v>0</v>
      </c>
      <c r="M26">
        <v>5</v>
      </c>
    </row>
    <row r="27" spans="1:15" x14ac:dyDescent="0.25">
      <c r="A27">
        <v>5</v>
      </c>
      <c r="B27">
        <v>62</v>
      </c>
      <c r="C27">
        <v>5</v>
      </c>
      <c r="D27">
        <v>0</v>
      </c>
      <c r="E27">
        <v>2024</v>
      </c>
      <c r="F27" t="s">
        <v>31</v>
      </c>
      <c r="G27" t="s">
        <v>35</v>
      </c>
      <c r="H27" t="s">
        <v>12</v>
      </c>
      <c r="I27">
        <v>4156</v>
      </c>
      <c r="J27">
        <v>3987</v>
      </c>
      <c r="K27">
        <v>0.95933589990375356</v>
      </c>
      <c r="L27">
        <v>49</v>
      </c>
      <c r="M27">
        <v>169</v>
      </c>
    </row>
    <row r="28" spans="1:15" x14ac:dyDescent="0.25">
      <c r="A28">
        <v>7</v>
      </c>
      <c r="B28">
        <v>71</v>
      </c>
      <c r="C28">
        <v>1</v>
      </c>
      <c r="D28">
        <v>0</v>
      </c>
      <c r="E28">
        <v>2024</v>
      </c>
      <c r="F28" t="s">
        <v>36</v>
      </c>
      <c r="G28" t="s">
        <v>37</v>
      </c>
      <c r="H28" t="s">
        <v>12</v>
      </c>
      <c r="I28">
        <v>176</v>
      </c>
      <c r="J28">
        <v>176</v>
      </c>
      <c r="K28">
        <v>1</v>
      </c>
      <c r="L28">
        <v>2</v>
      </c>
      <c r="M28">
        <v>0</v>
      </c>
    </row>
    <row r="29" spans="1:15" x14ac:dyDescent="0.25">
      <c r="A29">
        <v>7</v>
      </c>
      <c r="B29">
        <v>71</v>
      </c>
      <c r="C29">
        <v>1</v>
      </c>
      <c r="D29">
        <v>1</v>
      </c>
      <c r="E29">
        <v>2024</v>
      </c>
      <c r="F29" t="s">
        <v>36</v>
      </c>
      <c r="G29" t="s">
        <v>37</v>
      </c>
      <c r="H29" t="s">
        <v>10</v>
      </c>
      <c r="I29">
        <v>13582</v>
      </c>
      <c r="J29">
        <v>13559</v>
      </c>
      <c r="K29">
        <v>0.99830658224120161</v>
      </c>
      <c r="L29">
        <v>13</v>
      </c>
      <c r="M29">
        <v>23</v>
      </c>
      <c r="N29">
        <v>12847</v>
      </c>
      <c r="O29">
        <v>0.94748875285788037</v>
      </c>
    </row>
    <row r="30" spans="1:15" x14ac:dyDescent="0.25">
      <c r="A30">
        <v>7</v>
      </c>
      <c r="B30">
        <v>104</v>
      </c>
      <c r="C30">
        <v>2</v>
      </c>
      <c r="D30">
        <v>0</v>
      </c>
      <c r="E30">
        <v>2024</v>
      </c>
      <c r="F30" t="s">
        <v>36</v>
      </c>
      <c r="G30" t="s">
        <v>42</v>
      </c>
      <c r="H30" t="s">
        <v>12</v>
      </c>
      <c r="I30">
        <v>7</v>
      </c>
      <c r="J30">
        <v>7</v>
      </c>
      <c r="K30">
        <v>1</v>
      </c>
      <c r="L30">
        <v>0</v>
      </c>
      <c r="M30">
        <v>0</v>
      </c>
    </row>
    <row r="31" spans="1:15" x14ac:dyDescent="0.25">
      <c r="A31">
        <v>7</v>
      </c>
      <c r="B31">
        <v>82</v>
      </c>
      <c r="C31">
        <v>3</v>
      </c>
      <c r="D31">
        <v>0</v>
      </c>
      <c r="E31">
        <v>2024</v>
      </c>
      <c r="F31" t="s">
        <v>36</v>
      </c>
      <c r="G31" t="s">
        <v>38</v>
      </c>
      <c r="H31" t="s">
        <v>12</v>
      </c>
      <c r="I31">
        <v>173</v>
      </c>
      <c r="J31">
        <v>164</v>
      </c>
      <c r="K31">
        <v>0.94797687861271673</v>
      </c>
      <c r="L31">
        <v>0</v>
      </c>
      <c r="M31">
        <v>9</v>
      </c>
    </row>
  </sheetData>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D270B-A2BE-4AF3-93A2-665B0E5F642B}">
  <dimension ref="B2:I22"/>
  <sheetViews>
    <sheetView showGridLines="0" showRowColHeaders="0" zoomScaleNormal="100" workbookViewId="0">
      <selection activeCell="B2" sqref="B2:D2"/>
    </sheetView>
  </sheetViews>
  <sheetFormatPr baseColWidth="10" defaultColWidth="9.140625" defaultRowHeight="15" x14ac:dyDescent="0.25"/>
  <cols>
    <col min="1" max="1" width="2.85546875" customWidth="1"/>
    <col min="2" max="2" width="26" customWidth="1"/>
    <col min="3" max="4" width="26" style="106" customWidth="1"/>
  </cols>
  <sheetData>
    <row r="2" spans="2:9" ht="21" customHeight="1" x14ac:dyDescent="0.25">
      <c r="B2" s="161" t="str">
        <f>"  Verbrauchsmengen "&amp;Berichtsjahr&amp;" vor und nach der Plausibilisierung"</f>
        <v xml:space="preserve">  Verbrauchsmengen 2024 vor und nach der Plausibilisierung</v>
      </c>
      <c r="C2" s="170"/>
      <c r="D2" s="162"/>
      <c r="E2" s="57"/>
      <c r="F2" s="57"/>
      <c r="G2" s="57"/>
    </row>
    <row r="3" spans="2:9" ht="21" x14ac:dyDescent="0.25">
      <c r="B3" s="56"/>
      <c r="C3" s="149"/>
      <c r="D3" s="149"/>
      <c r="E3" s="56"/>
      <c r="F3" s="56"/>
      <c r="G3" s="56"/>
    </row>
    <row r="4" spans="2:9" ht="51" customHeight="1" x14ac:dyDescent="0.25">
      <c r="B4" s="190" t="s">
        <v>249</v>
      </c>
      <c r="C4" s="190"/>
      <c r="D4" s="190"/>
      <c r="E4" s="23"/>
      <c r="F4" s="23"/>
      <c r="G4" s="23"/>
      <c r="H4" s="23"/>
      <c r="I4" s="23"/>
    </row>
    <row r="5" spans="2:9" x14ac:dyDescent="0.25">
      <c r="B5" s="47"/>
      <c r="C5" s="150"/>
      <c r="D5" s="150"/>
      <c r="E5" s="47"/>
      <c r="F5" s="47"/>
      <c r="G5" s="47"/>
    </row>
    <row r="6" spans="2:9" x14ac:dyDescent="0.25">
      <c r="B6" s="74"/>
      <c r="C6" s="189" t="s">
        <v>60</v>
      </c>
      <c r="D6" s="189"/>
      <c r="E6" s="47"/>
      <c r="F6" s="47"/>
      <c r="G6" s="47"/>
    </row>
    <row r="7" spans="2:9" x14ac:dyDescent="0.25">
      <c r="B7" s="73" t="str">
        <f>_VMV!B1</f>
        <v>Wirkstoffklasse</v>
      </c>
      <c r="C7" s="151" t="str">
        <f>_VMV!C1</f>
        <v>Vor Plausibilisierung</v>
      </c>
      <c r="D7" s="151" t="str">
        <f>_VMV!D1</f>
        <v>Nach Plausibilisierung</v>
      </c>
    </row>
    <row r="8" spans="2:9" x14ac:dyDescent="0.25">
      <c r="B8" s="72" t="s">
        <v>11</v>
      </c>
      <c r="C8" s="152">
        <v>58.852379930896582</v>
      </c>
      <c r="D8" s="152">
        <v>31.050247949082429</v>
      </c>
      <c r="F8" s="158"/>
    </row>
    <row r="9" spans="2:9" x14ac:dyDescent="0.25">
      <c r="B9" s="72" t="s">
        <v>232</v>
      </c>
      <c r="C9" s="152">
        <v>0.957662691008209</v>
      </c>
      <c r="D9" s="152">
        <v>0.87748239242604953</v>
      </c>
      <c r="F9" s="158"/>
    </row>
    <row r="10" spans="2:9" x14ac:dyDescent="0.25">
      <c r="B10" s="72" t="s">
        <v>229</v>
      </c>
      <c r="C10" s="152">
        <v>0.52715726164265886</v>
      </c>
      <c r="D10" s="152">
        <v>0.52735013079494164</v>
      </c>
      <c r="F10" s="158"/>
    </row>
    <row r="11" spans="2:9" x14ac:dyDescent="0.25">
      <c r="B11" s="72" t="s">
        <v>230</v>
      </c>
      <c r="C11" s="152">
        <v>0.1522715895355406</v>
      </c>
      <c r="D11" s="152">
        <v>0.14491150437823977</v>
      </c>
      <c r="F11" s="158"/>
    </row>
    <row r="12" spans="2:9" x14ac:dyDescent="0.25">
      <c r="B12" s="72" t="s">
        <v>13</v>
      </c>
      <c r="C12" s="152">
        <v>6.7263030539899997</v>
      </c>
      <c r="D12" s="152">
        <v>4.4625093071017963</v>
      </c>
      <c r="F12" s="158"/>
    </row>
    <row r="13" spans="2:9" x14ac:dyDescent="0.25">
      <c r="B13" s="72" t="s">
        <v>14</v>
      </c>
      <c r="C13" s="152">
        <v>4.3036050886459405</v>
      </c>
      <c r="D13" s="152">
        <v>4.1242879482001999</v>
      </c>
      <c r="F13" s="158"/>
    </row>
    <row r="14" spans="2:9" x14ac:dyDescent="0.25">
      <c r="B14" s="72" t="s">
        <v>233</v>
      </c>
      <c r="C14" s="152">
        <v>9.6974192109667001</v>
      </c>
      <c r="D14" s="152">
        <v>5.0009476060418034</v>
      </c>
      <c r="F14" s="158"/>
    </row>
    <row r="15" spans="2:9" x14ac:dyDescent="0.25">
      <c r="B15" s="72" t="s">
        <v>15</v>
      </c>
      <c r="C15" s="152">
        <v>14.990222864597774</v>
      </c>
      <c r="D15" s="152">
        <v>10.770238598901138</v>
      </c>
      <c r="F15" s="158"/>
    </row>
    <row r="16" spans="2:9" x14ac:dyDescent="0.25">
      <c r="B16" s="72" t="s">
        <v>16</v>
      </c>
      <c r="C16" s="152">
        <v>79.657947613539505</v>
      </c>
      <c r="D16" s="152">
        <v>50.90047611944739</v>
      </c>
      <c r="F16" s="158"/>
    </row>
    <row r="17" spans="2:6" x14ac:dyDescent="0.25">
      <c r="B17" s="72" t="s">
        <v>17</v>
      </c>
      <c r="C17" s="152">
        <v>1853.111025082982</v>
      </c>
      <c r="D17" s="152">
        <v>218.03150775135825</v>
      </c>
      <c r="F17" s="158"/>
    </row>
    <row r="18" spans="2:6" x14ac:dyDescent="0.25">
      <c r="B18" s="72" t="s">
        <v>24</v>
      </c>
      <c r="C18" s="152">
        <v>53.328463334625646</v>
      </c>
      <c r="D18" s="152">
        <v>8.1955239120239955</v>
      </c>
      <c r="F18" s="158"/>
    </row>
    <row r="19" spans="2:6" x14ac:dyDescent="0.25">
      <c r="B19" s="72" t="s">
        <v>231</v>
      </c>
      <c r="C19" s="152">
        <v>43.038622978683954</v>
      </c>
      <c r="D19" s="152">
        <v>30.119525433744879</v>
      </c>
      <c r="F19" s="158"/>
    </row>
    <row r="20" spans="2:6" x14ac:dyDescent="0.25">
      <c r="B20" s="72" t="s">
        <v>18</v>
      </c>
      <c r="C20" s="152">
        <v>413.7518319786181</v>
      </c>
      <c r="D20" s="152">
        <v>41.000244601553717</v>
      </c>
      <c r="F20" s="158"/>
    </row>
    <row r="21" spans="2:6" x14ac:dyDescent="0.25">
      <c r="B21" s="72" t="s">
        <v>19</v>
      </c>
      <c r="C21" s="152">
        <v>401.6249894523018</v>
      </c>
      <c r="D21" s="152">
        <v>101.40188611276828</v>
      </c>
      <c r="F21" s="158"/>
    </row>
    <row r="22" spans="2:6" x14ac:dyDescent="0.25">
      <c r="B22" s="75" t="s">
        <v>51</v>
      </c>
      <c r="C22" s="153">
        <v>2940.7199021320343</v>
      </c>
      <c r="D22" s="153">
        <v>506.60713936782309</v>
      </c>
      <c r="F22" s="158"/>
    </row>
  </sheetData>
  <sheetProtection algorithmName="SHA-512" hashValue="9G37R76lnnHxKkk5aMeEP0Z3twzB/60CyKc5UQGEBLEZU473HluUaA8SJpD1Btb/ksXocjpaynbV8poQt6YagQ==" saltValue="AY+Xpkczp5I69lKbq+12gA==" spinCount="100000" sheet="1" objects="1" scenarios="1"/>
  <mergeCells count="3">
    <mergeCell ref="C6:D6"/>
    <mergeCell ref="B4:D4"/>
    <mergeCell ref="B2:D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5"/>
  <sheetViews>
    <sheetView workbookViewId="0"/>
  </sheetViews>
  <sheetFormatPr baseColWidth="10" defaultColWidth="9.140625" defaultRowHeight="15" x14ac:dyDescent="0.25"/>
  <cols>
    <col min="1" max="1" width="5" bestFit="1" customWidth="1"/>
    <col min="2" max="2" width="15.42578125" bestFit="1" customWidth="1"/>
    <col min="3" max="3" width="19.5703125" bestFit="1" customWidth="1"/>
    <col min="4" max="4" width="20.85546875" bestFit="1" customWidth="1"/>
  </cols>
  <sheetData>
    <row r="1" spans="1:4" x14ac:dyDescent="0.25">
      <c r="A1" t="s">
        <v>1</v>
      </c>
      <c r="B1" t="s">
        <v>47</v>
      </c>
      <c r="C1" t="s">
        <v>247</v>
      </c>
      <c r="D1" t="s">
        <v>248</v>
      </c>
    </row>
    <row r="2" spans="1:4" x14ac:dyDescent="0.25">
      <c r="A2">
        <v>2024</v>
      </c>
      <c r="B2" t="s">
        <v>11</v>
      </c>
      <c r="C2">
        <v>58.852379930896582</v>
      </c>
      <c r="D2">
        <v>31.050247949082429</v>
      </c>
    </row>
    <row r="3" spans="1:4" x14ac:dyDescent="0.25">
      <c r="A3">
        <v>2024</v>
      </c>
      <c r="B3" t="s">
        <v>232</v>
      </c>
      <c r="C3">
        <v>0.957662691008209</v>
      </c>
      <c r="D3">
        <v>0.87748239242604953</v>
      </c>
    </row>
    <row r="4" spans="1:4" x14ac:dyDescent="0.25">
      <c r="A4">
        <v>2024</v>
      </c>
      <c r="B4" t="s">
        <v>229</v>
      </c>
      <c r="C4">
        <v>0.52715726164265886</v>
      </c>
      <c r="D4">
        <v>0.52735013079494164</v>
      </c>
    </row>
    <row r="5" spans="1:4" x14ac:dyDescent="0.25">
      <c r="A5">
        <v>2024</v>
      </c>
      <c r="B5" t="s">
        <v>230</v>
      </c>
      <c r="C5">
        <v>0.1522715895355406</v>
      </c>
      <c r="D5">
        <v>0.14491150437823977</v>
      </c>
    </row>
    <row r="6" spans="1:4" x14ac:dyDescent="0.25">
      <c r="A6">
        <v>2024</v>
      </c>
      <c r="B6" t="s">
        <v>13</v>
      </c>
      <c r="C6">
        <v>6.7263030539899997</v>
      </c>
      <c r="D6">
        <v>4.4625093071017963</v>
      </c>
    </row>
    <row r="7" spans="1:4" x14ac:dyDescent="0.25">
      <c r="A7">
        <v>2024</v>
      </c>
      <c r="B7" t="s">
        <v>14</v>
      </c>
      <c r="C7">
        <v>4.3036050886459405</v>
      </c>
      <c r="D7">
        <v>4.1242879482001999</v>
      </c>
    </row>
    <row r="8" spans="1:4" x14ac:dyDescent="0.25">
      <c r="A8">
        <v>2024</v>
      </c>
      <c r="B8" t="s">
        <v>233</v>
      </c>
      <c r="C8">
        <v>9.6974192109667001</v>
      </c>
      <c r="D8">
        <v>5.0009476060418034</v>
      </c>
    </row>
    <row r="9" spans="1:4" x14ac:dyDescent="0.25">
      <c r="A9">
        <v>2024</v>
      </c>
      <c r="B9" t="s">
        <v>15</v>
      </c>
      <c r="C9">
        <v>14.990222864597774</v>
      </c>
      <c r="D9">
        <v>10.770238598901138</v>
      </c>
    </row>
    <row r="10" spans="1:4" x14ac:dyDescent="0.25">
      <c r="A10">
        <v>2024</v>
      </c>
      <c r="B10" t="s">
        <v>16</v>
      </c>
      <c r="C10">
        <v>79.657947613539505</v>
      </c>
      <c r="D10">
        <v>50.90047611944739</v>
      </c>
    </row>
    <row r="11" spans="1:4" x14ac:dyDescent="0.25">
      <c r="A11">
        <v>2024</v>
      </c>
      <c r="B11" t="s">
        <v>17</v>
      </c>
      <c r="C11">
        <v>1853.111025082982</v>
      </c>
      <c r="D11">
        <v>218.03150775135825</v>
      </c>
    </row>
    <row r="12" spans="1:4" x14ac:dyDescent="0.25">
      <c r="A12">
        <v>2024</v>
      </c>
      <c r="B12" t="s">
        <v>24</v>
      </c>
      <c r="C12">
        <v>53.328463334625646</v>
      </c>
      <c r="D12">
        <v>8.1955239120239955</v>
      </c>
    </row>
    <row r="13" spans="1:4" x14ac:dyDescent="0.25">
      <c r="A13">
        <v>2024</v>
      </c>
      <c r="B13" t="s">
        <v>231</v>
      </c>
      <c r="C13">
        <v>43.038622978683954</v>
      </c>
      <c r="D13">
        <v>30.119525433744879</v>
      </c>
    </row>
    <row r="14" spans="1:4" x14ac:dyDescent="0.25">
      <c r="A14">
        <v>2024</v>
      </c>
      <c r="B14" t="s">
        <v>18</v>
      </c>
      <c r="C14">
        <v>413.7518319786181</v>
      </c>
      <c r="D14">
        <v>41.000244601553717</v>
      </c>
    </row>
    <row r="15" spans="1:4" x14ac:dyDescent="0.25">
      <c r="A15">
        <v>2024</v>
      </c>
      <c r="B15" t="s">
        <v>19</v>
      </c>
      <c r="C15">
        <v>401.6249894523018</v>
      </c>
      <c r="D15">
        <v>101.40188611276828</v>
      </c>
    </row>
  </sheetData>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DFBFE-39F2-41A7-94F3-20908F4C5B4D}">
  <sheetPr>
    <pageSetUpPr autoPageBreaks="0"/>
  </sheetPr>
  <dimension ref="A2:H18"/>
  <sheetViews>
    <sheetView showGridLines="0" showRowColHeaders="0" zoomScaleNormal="100" workbookViewId="0">
      <selection activeCell="B2" sqref="B2:H2"/>
    </sheetView>
  </sheetViews>
  <sheetFormatPr baseColWidth="10" defaultColWidth="9.140625" defaultRowHeight="15" x14ac:dyDescent="0.25"/>
  <cols>
    <col min="1" max="1" width="2.85546875" style="14" customWidth="1"/>
    <col min="2" max="2" width="9.140625" style="14" collapsed="1"/>
    <col min="3" max="3" width="18.5703125" style="14" bestFit="1" customWidth="1" collapsed="1"/>
    <col min="4" max="5" width="14.28515625" style="15" customWidth="1" collapsed="1"/>
    <col min="6" max="6" width="2.7109375" style="15" customWidth="1"/>
    <col min="7" max="8" width="14.28515625" style="15" customWidth="1" collapsed="1"/>
    <col min="9" max="16384" width="9.140625" style="14" collapsed="1"/>
  </cols>
  <sheetData>
    <row r="2" spans="2:8" ht="24.95" customHeight="1" x14ac:dyDescent="0.25">
      <c r="B2" s="161" t="str">
        <f>"  Kennzahlen "&amp;Berichtsjahr</f>
        <v xml:space="preserve">  Kennzahlen 2024</v>
      </c>
      <c r="C2" s="170"/>
      <c r="D2" s="170"/>
      <c r="E2" s="170"/>
      <c r="F2" s="170"/>
      <c r="G2" s="170"/>
      <c r="H2" s="162"/>
    </row>
    <row r="3" spans="2:8" ht="24.95" customHeight="1" x14ac:dyDescent="0.25">
      <c r="B3" s="56"/>
      <c r="C3" s="56"/>
      <c r="D3" s="56"/>
      <c r="E3" s="56"/>
      <c r="F3" s="56"/>
      <c r="G3" s="56"/>
      <c r="H3" s="56"/>
    </row>
    <row r="4" spans="2:8" ht="79.5" customHeight="1" x14ac:dyDescent="0.25">
      <c r="B4" s="191" t="s">
        <v>172</v>
      </c>
      <c r="C4" s="191"/>
      <c r="D4" s="191"/>
      <c r="E4" s="191"/>
      <c r="F4" s="191"/>
      <c r="G4" s="191"/>
      <c r="H4" s="191"/>
    </row>
    <row r="5" spans="2:8" ht="49.5" customHeight="1" x14ac:dyDescent="0.25">
      <c r="B5" s="191" t="s">
        <v>315</v>
      </c>
      <c r="C5" s="191"/>
      <c r="D5" s="191"/>
      <c r="E5" s="191"/>
      <c r="F5" s="191"/>
      <c r="G5" s="191"/>
      <c r="H5" s="191"/>
    </row>
    <row r="6" spans="2:8" ht="17.25" customHeight="1" x14ac:dyDescent="0.25">
      <c r="B6" s="35"/>
      <c r="C6" s="35"/>
      <c r="D6" s="35"/>
      <c r="E6" s="35"/>
      <c r="F6" s="47"/>
      <c r="G6" s="35"/>
      <c r="H6" s="35"/>
    </row>
    <row r="7" spans="2:8" x14ac:dyDescent="0.25">
      <c r="B7" s="185"/>
      <c r="C7" s="185"/>
      <c r="D7" s="195" t="s">
        <v>125</v>
      </c>
      <c r="E7" s="195"/>
      <c r="F7" s="71"/>
      <c r="G7" s="195" t="s">
        <v>126</v>
      </c>
      <c r="H7" s="195"/>
    </row>
    <row r="8" spans="2:8" x14ac:dyDescent="0.25">
      <c r="B8" s="69" t="s">
        <v>4</v>
      </c>
      <c r="C8" s="69" t="s">
        <v>6</v>
      </c>
      <c r="D8" s="65" t="s">
        <v>127</v>
      </c>
      <c r="E8" s="65" t="s">
        <v>128</v>
      </c>
      <c r="F8" s="70"/>
      <c r="G8" s="65" t="s">
        <v>127</v>
      </c>
      <c r="H8" s="65" t="s">
        <v>128</v>
      </c>
    </row>
    <row r="9" spans="2:8" x14ac:dyDescent="0.25">
      <c r="B9" s="192" t="s">
        <v>8</v>
      </c>
      <c r="C9" s="66" t="s">
        <v>20</v>
      </c>
      <c r="D9" s="67">
        <v>0</v>
      </c>
      <c r="E9" s="67">
        <v>6.4416513545787882E-2</v>
      </c>
      <c r="F9" s="67"/>
      <c r="G9" s="67">
        <v>2.3069999999999999</v>
      </c>
      <c r="H9" s="67">
        <v>2.7189762156696422</v>
      </c>
    </row>
    <row r="10" spans="2:8" x14ac:dyDescent="0.25">
      <c r="B10" s="193"/>
      <c r="C10" s="66" t="s">
        <v>9</v>
      </c>
      <c r="D10" s="67">
        <v>2.1389999999999998</v>
      </c>
      <c r="E10" s="67">
        <v>2.1811308614171963</v>
      </c>
      <c r="F10" s="67"/>
      <c r="G10" s="67">
        <v>3.6280000000000001</v>
      </c>
      <c r="H10" s="67">
        <v>3.651946776464821</v>
      </c>
    </row>
    <row r="11" spans="2:8" x14ac:dyDescent="0.25">
      <c r="B11" s="192" t="s">
        <v>25</v>
      </c>
      <c r="C11" s="66" t="s">
        <v>29</v>
      </c>
      <c r="D11" s="67">
        <v>1.367</v>
      </c>
      <c r="E11" s="67">
        <v>1.36614946492102</v>
      </c>
      <c r="F11" s="67"/>
      <c r="G11" s="67">
        <v>4.1630000000000003</v>
      </c>
      <c r="H11" s="67">
        <v>4.0966498777011768</v>
      </c>
    </row>
    <row r="12" spans="2:8" x14ac:dyDescent="0.25">
      <c r="B12" s="194"/>
      <c r="C12" s="66" t="s">
        <v>26</v>
      </c>
      <c r="D12" s="67">
        <v>13.637</v>
      </c>
      <c r="E12" s="67">
        <v>13.608649052158086</v>
      </c>
      <c r="F12" s="67"/>
      <c r="G12" s="67">
        <v>33.674999999999997</v>
      </c>
      <c r="H12" s="67">
        <v>33.046308433952625</v>
      </c>
    </row>
    <row r="13" spans="2:8" x14ac:dyDescent="0.25">
      <c r="B13" s="194"/>
      <c r="C13" s="66" t="s">
        <v>27</v>
      </c>
      <c r="D13" s="67">
        <v>1.903</v>
      </c>
      <c r="E13" s="67">
        <v>2.1040179062415927</v>
      </c>
      <c r="F13" s="67"/>
      <c r="G13" s="67">
        <v>11.1165</v>
      </c>
      <c r="H13" s="67">
        <v>11.514903744534649</v>
      </c>
    </row>
    <row r="14" spans="2:8" x14ac:dyDescent="0.25">
      <c r="B14" s="193"/>
      <c r="C14" s="66" t="s">
        <v>28</v>
      </c>
      <c r="D14" s="67">
        <v>0.34</v>
      </c>
      <c r="E14" s="67">
        <v>0.36986177387701907</v>
      </c>
      <c r="F14" s="67"/>
      <c r="G14" s="67">
        <v>3.8410000000000002</v>
      </c>
      <c r="H14" s="67">
        <v>3.9735952289228234</v>
      </c>
    </row>
    <row r="15" spans="2:8" x14ac:dyDescent="0.25">
      <c r="B15" s="192" t="s">
        <v>31</v>
      </c>
      <c r="C15" s="66" t="s">
        <v>32</v>
      </c>
      <c r="D15" s="67">
        <v>23.093</v>
      </c>
      <c r="E15" s="67">
        <v>23.033602216101659</v>
      </c>
      <c r="F15" s="67"/>
      <c r="G15" s="67">
        <v>32.973999999999997</v>
      </c>
      <c r="H15" s="67">
        <v>32.740231365136317</v>
      </c>
    </row>
    <row r="16" spans="2:8" x14ac:dyDescent="0.25">
      <c r="B16" s="194"/>
      <c r="C16" s="66" t="s">
        <v>34</v>
      </c>
      <c r="D16" s="67">
        <v>0</v>
      </c>
      <c r="E16" s="67">
        <v>0</v>
      </c>
      <c r="F16" s="67"/>
      <c r="G16" s="67">
        <v>0</v>
      </c>
      <c r="H16" s="67">
        <v>0</v>
      </c>
    </row>
    <row r="17" spans="2:8" x14ac:dyDescent="0.25">
      <c r="B17" s="193"/>
      <c r="C17" s="66" t="s">
        <v>33</v>
      </c>
      <c r="D17" s="67">
        <v>0</v>
      </c>
      <c r="E17" s="67">
        <v>0</v>
      </c>
      <c r="F17" s="67"/>
      <c r="G17" s="67">
        <v>0</v>
      </c>
      <c r="H17" s="67">
        <v>0</v>
      </c>
    </row>
    <row r="18" spans="2:8" x14ac:dyDescent="0.25">
      <c r="B18" s="68" t="s">
        <v>36</v>
      </c>
      <c r="C18" s="66" t="s">
        <v>37</v>
      </c>
      <c r="D18" s="67">
        <v>17.484000000000002</v>
      </c>
      <c r="E18" s="67">
        <v>17.781124497991968</v>
      </c>
      <c r="F18" s="67"/>
      <c r="G18" s="67">
        <v>38.432000000000002</v>
      </c>
      <c r="H18" s="67">
        <v>37.844629998985837</v>
      </c>
    </row>
  </sheetData>
  <sheetProtection algorithmName="SHA-512" hashValue="4F79w/ZFAS7q+28VO4uVmkhi1ihxHTauvNzRAfuwkMoJ79wDFq8NQY+q1/Td5N2cNXYy5GdX+LY7dpGntJDIzg==" saltValue="s4yxo1pnnuuTxAJ+Ko+o3g==" spinCount="100000" sheet="1" objects="1" scenarios="1"/>
  <mergeCells count="9">
    <mergeCell ref="B2:H2"/>
    <mergeCell ref="B4:H4"/>
    <mergeCell ref="B9:B10"/>
    <mergeCell ref="B11:B14"/>
    <mergeCell ref="B15:B17"/>
    <mergeCell ref="B7:C7"/>
    <mergeCell ref="D7:E7"/>
    <mergeCell ref="G7:H7"/>
    <mergeCell ref="B5:H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1"/>
  <sheetViews>
    <sheetView workbookViewId="0"/>
  </sheetViews>
  <sheetFormatPr baseColWidth="10" defaultColWidth="9.140625" defaultRowHeight="15" x14ac:dyDescent="0.25"/>
  <sheetData>
    <row r="1" spans="1:10" x14ac:dyDescent="0.25">
      <c r="A1" t="s">
        <v>3</v>
      </c>
      <c r="B1" t="s">
        <v>5</v>
      </c>
      <c r="C1" t="s">
        <v>175</v>
      </c>
      <c r="D1" t="s">
        <v>1</v>
      </c>
      <c r="E1" t="s">
        <v>4</v>
      </c>
      <c r="F1" t="s">
        <v>6</v>
      </c>
      <c r="G1" t="s">
        <v>55</v>
      </c>
      <c r="H1" t="s">
        <v>56</v>
      </c>
      <c r="I1" t="s">
        <v>57</v>
      </c>
      <c r="J1" t="s">
        <v>58</v>
      </c>
    </row>
    <row r="2" spans="1:10" x14ac:dyDescent="0.25">
      <c r="A2">
        <v>1</v>
      </c>
      <c r="B2">
        <v>15</v>
      </c>
      <c r="C2">
        <v>2</v>
      </c>
      <c r="D2">
        <v>2024</v>
      </c>
      <c r="E2" t="s">
        <v>8</v>
      </c>
      <c r="F2" t="s">
        <v>20</v>
      </c>
      <c r="G2">
        <v>0</v>
      </c>
      <c r="H2">
        <v>6.4416513545787882E-2</v>
      </c>
      <c r="I2">
        <v>2.3069999999999999</v>
      </c>
      <c r="J2">
        <v>2.7189762156696422</v>
      </c>
    </row>
    <row r="3" spans="1:10" x14ac:dyDescent="0.25">
      <c r="A3">
        <v>1</v>
      </c>
      <c r="B3">
        <v>14</v>
      </c>
      <c r="C3">
        <v>4</v>
      </c>
      <c r="D3">
        <v>2024</v>
      </c>
      <c r="E3" t="s">
        <v>8</v>
      </c>
      <c r="F3" t="s">
        <v>9</v>
      </c>
      <c r="G3">
        <v>2.1389999999999998</v>
      </c>
      <c r="H3">
        <v>2.1811308614171963</v>
      </c>
      <c r="I3">
        <v>3.6280000000000001</v>
      </c>
      <c r="J3">
        <v>3.651946776464821</v>
      </c>
    </row>
    <row r="4" spans="1:10" x14ac:dyDescent="0.25">
      <c r="A4">
        <v>3</v>
      </c>
      <c r="B4">
        <v>34</v>
      </c>
      <c r="C4">
        <v>1</v>
      </c>
      <c r="D4">
        <v>2024</v>
      </c>
      <c r="E4" t="s">
        <v>25</v>
      </c>
      <c r="F4" t="s">
        <v>29</v>
      </c>
      <c r="G4">
        <v>1.367</v>
      </c>
      <c r="H4">
        <v>1.36614946492102</v>
      </c>
      <c r="I4">
        <v>4.1630000000000003</v>
      </c>
      <c r="J4">
        <v>4.0966498777011768</v>
      </c>
    </row>
    <row r="5" spans="1:10" x14ac:dyDescent="0.25">
      <c r="A5">
        <v>3</v>
      </c>
      <c r="B5">
        <v>30</v>
      </c>
      <c r="C5">
        <v>2</v>
      </c>
      <c r="D5">
        <v>2024</v>
      </c>
      <c r="E5" t="s">
        <v>25</v>
      </c>
      <c r="F5" t="s">
        <v>26</v>
      </c>
      <c r="G5">
        <v>13.637</v>
      </c>
      <c r="H5">
        <v>13.608649052158086</v>
      </c>
      <c r="I5">
        <v>33.674999999999997</v>
      </c>
      <c r="J5">
        <v>33.046308433952625</v>
      </c>
    </row>
    <row r="6" spans="1:10" x14ac:dyDescent="0.25">
      <c r="A6">
        <v>3</v>
      </c>
      <c r="B6">
        <v>31</v>
      </c>
      <c r="C6">
        <v>3</v>
      </c>
      <c r="D6">
        <v>2024</v>
      </c>
      <c r="E6" t="s">
        <v>25</v>
      </c>
      <c r="F6" t="s">
        <v>27</v>
      </c>
      <c r="G6">
        <v>1.903</v>
      </c>
      <c r="H6">
        <v>2.1040179062415927</v>
      </c>
      <c r="I6">
        <v>11.1165</v>
      </c>
      <c r="J6">
        <v>11.514903744534649</v>
      </c>
    </row>
    <row r="7" spans="1:10" x14ac:dyDescent="0.25">
      <c r="A7">
        <v>3</v>
      </c>
      <c r="B7">
        <v>32</v>
      </c>
      <c r="C7">
        <v>4</v>
      </c>
      <c r="D7">
        <v>2024</v>
      </c>
      <c r="E7" t="s">
        <v>25</v>
      </c>
      <c r="F7" t="s">
        <v>28</v>
      </c>
      <c r="G7">
        <v>0.34</v>
      </c>
      <c r="H7">
        <v>0.36986177387701907</v>
      </c>
      <c r="I7">
        <v>3.8410000000000002</v>
      </c>
      <c r="J7">
        <v>3.9735952289228234</v>
      </c>
    </row>
    <row r="8" spans="1:10" x14ac:dyDescent="0.25">
      <c r="A8">
        <v>5</v>
      </c>
      <c r="B8">
        <v>51</v>
      </c>
      <c r="C8">
        <v>1</v>
      </c>
      <c r="D8">
        <v>2024</v>
      </c>
      <c r="E8" t="s">
        <v>31</v>
      </c>
      <c r="F8" t="s">
        <v>32</v>
      </c>
      <c r="G8">
        <v>23.093</v>
      </c>
      <c r="H8">
        <v>23.033602216101659</v>
      </c>
      <c r="I8">
        <v>32.973999999999997</v>
      </c>
      <c r="J8">
        <v>32.740231365136317</v>
      </c>
    </row>
    <row r="9" spans="1:10" x14ac:dyDescent="0.25">
      <c r="A9">
        <v>5</v>
      </c>
      <c r="B9">
        <v>54</v>
      </c>
      <c r="C9">
        <v>2</v>
      </c>
      <c r="D9">
        <v>2024</v>
      </c>
      <c r="E9" t="s">
        <v>31</v>
      </c>
      <c r="F9" t="s">
        <v>34</v>
      </c>
      <c r="G9">
        <v>0</v>
      </c>
      <c r="H9">
        <v>0</v>
      </c>
      <c r="I9">
        <v>0</v>
      </c>
      <c r="J9">
        <v>0</v>
      </c>
    </row>
    <row r="10" spans="1:10" x14ac:dyDescent="0.25">
      <c r="A10">
        <v>5</v>
      </c>
      <c r="B10">
        <v>53</v>
      </c>
      <c r="C10">
        <v>3</v>
      </c>
      <c r="D10">
        <v>2024</v>
      </c>
      <c r="E10" t="s">
        <v>31</v>
      </c>
      <c r="F10" t="s">
        <v>33</v>
      </c>
      <c r="G10">
        <v>0</v>
      </c>
      <c r="H10">
        <v>0</v>
      </c>
      <c r="I10">
        <v>0</v>
      </c>
      <c r="J10">
        <v>0</v>
      </c>
    </row>
    <row r="11" spans="1:10" x14ac:dyDescent="0.25">
      <c r="A11">
        <v>7</v>
      </c>
      <c r="B11">
        <v>71</v>
      </c>
      <c r="C11">
        <v>1</v>
      </c>
      <c r="D11">
        <v>2024</v>
      </c>
      <c r="E11" t="s">
        <v>36</v>
      </c>
      <c r="F11" t="s">
        <v>37</v>
      </c>
      <c r="G11">
        <v>17.484000000000002</v>
      </c>
      <c r="H11">
        <v>17.781124497991968</v>
      </c>
      <c r="I11">
        <v>38.432000000000002</v>
      </c>
      <c r="J11">
        <v>37.844629998985837</v>
      </c>
    </row>
  </sheetData>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AF1CD-13C1-4E8E-8FFF-F12D3E3E4274}">
  <dimension ref="A1:I23"/>
  <sheetViews>
    <sheetView workbookViewId="0"/>
  </sheetViews>
  <sheetFormatPr baseColWidth="10" defaultColWidth="9.140625" defaultRowHeight="15" x14ac:dyDescent="0.25"/>
  <cols>
    <col min="1" max="1" width="36.7109375" customWidth="1"/>
    <col min="2" max="2" width="13.85546875" bestFit="1" customWidth="1"/>
    <col min="3" max="3" width="19" bestFit="1" customWidth="1"/>
    <col min="5" max="5" width="36" bestFit="1" customWidth="1"/>
    <col min="7" max="7" width="17.28515625" bestFit="1" customWidth="1"/>
  </cols>
  <sheetData>
    <row r="1" spans="1:9" x14ac:dyDescent="0.25">
      <c r="A1" t="s">
        <v>260</v>
      </c>
      <c r="C1" t="s">
        <v>262</v>
      </c>
      <c r="E1" t="s">
        <v>261</v>
      </c>
    </row>
    <row r="3" spans="1:9" x14ac:dyDescent="0.25">
      <c r="A3" t="s">
        <v>6</v>
      </c>
      <c r="C3" t="s">
        <v>6</v>
      </c>
      <c r="E3" s="108" t="s">
        <v>6</v>
      </c>
      <c r="G3" t="s">
        <v>47</v>
      </c>
      <c r="I3" t="s">
        <v>43</v>
      </c>
    </row>
    <row r="4" spans="1:9" x14ac:dyDescent="0.25">
      <c r="A4" s="19" t="s">
        <v>22</v>
      </c>
      <c r="C4" t="s">
        <v>256</v>
      </c>
      <c r="E4" s="109" t="s">
        <v>20</v>
      </c>
      <c r="G4" t="s">
        <v>11</v>
      </c>
      <c r="I4" t="s">
        <v>44</v>
      </c>
    </row>
    <row r="5" spans="1:9" x14ac:dyDescent="0.25">
      <c r="A5" s="19" t="s">
        <v>20</v>
      </c>
      <c r="C5" t="s">
        <v>28</v>
      </c>
      <c r="E5" s="110" t="s">
        <v>9</v>
      </c>
      <c r="G5" t="s">
        <v>232</v>
      </c>
      <c r="I5" t="s">
        <v>45</v>
      </c>
    </row>
    <row r="6" spans="1:9" x14ac:dyDescent="0.25">
      <c r="A6" t="s">
        <v>23</v>
      </c>
      <c r="C6" t="s">
        <v>32</v>
      </c>
      <c r="E6" s="110" t="s">
        <v>29</v>
      </c>
      <c r="G6" t="s">
        <v>229</v>
      </c>
      <c r="I6" t="s">
        <v>46</v>
      </c>
    </row>
    <row r="7" spans="1:9" x14ac:dyDescent="0.25">
      <c r="A7" t="s">
        <v>9</v>
      </c>
      <c r="C7" t="s">
        <v>37</v>
      </c>
      <c r="E7" s="110" t="s">
        <v>26</v>
      </c>
      <c r="G7" t="s">
        <v>230</v>
      </c>
    </row>
    <row r="8" spans="1:9" x14ac:dyDescent="0.25">
      <c r="A8" t="s">
        <v>39</v>
      </c>
      <c r="E8" s="110" t="s">
        <v>27</v>
      </c>
      <c r="G8" t="s">
        <v>13</v>
      </c>
    </row>
    <row r="9" spans="1:9" x14ac:dyDescent="0.25">
      <c r="A9" t="s">
        <v>21</v>
      </c>
      <c r="E9" s="110" t="s">
        <v>28</v>
      </c>
      <c r="G9" t="s">
        <v>14</v>
      </c>
    </row>
    <row r="10" spans="1:9" x14ac:dyDescent="0.25">
      <c r="A10" t="s">
        <v>29</v>
      </c>
      <c r="E10" s="110" t="s">
        <v>32</v>
      </c>
      <c r="G10" t="s">
        <v>233</v>
      </c>
    </row>
    <row r="11" spans="1:9" x14ac:dyDescent="0.25">
      <c r="A11" t="s">
        <v>26</v>
      </c>
      <c r="E11" s="110" t="s">
        <v>34</v>
      </c>
      <c r="G11" t="s">
        <v>15</v>
      </c>
    </row>
    <row r="12" spans="1:9" x14ac:dyDescent="0.25">
      <c r="A12" t="s">
        <v>27</v>
      </c>
      <c r="E12" s="110" t="s">
        <v>33</v>
      </c>
      <c r="G12" t="s">
        <v>16</v>
      </c>
    </row>
    <row r="13" spans="1:9" x14ac:dyDescent="0.25">
      <c r="A13" t="s">
        <v>28</v>
      </c>
      <c r="E13" s="110" t="s">
        <v>37</v>
      </c>
      <c r="G13" t="s">
        <v>17</v>
      </c>
    </row>
    <row r="14" spans="1:9" x14ac:dyDescent="0.25">
      <c r="A14" t="s">
        <v>40</v>
      </c>
      <c r="E14" s="109"/>
      <c r="G14" t="s">
        <v>24</v>
      </c>
    </row>
    <row r="15" spans="1:9" x14ac:dyDescent="0.25">
      <c r="A15" t="s">
        <v>30</v>
      </c>
      <c r="E15" s="110"/>
      <c r="G15" t="s">
        <v>231</v>
      </c>
    </row>
    <row r="16" spans="1:9" x14ac:dyDescent="0.25">
      <c r="A16" t="s">
        <v>32</v>
      </c>
      <c r="E16" s="110"/>
      <c r="G16" t="s">
        <v>18</v>
      </c>
    </row>
    <row r="17" spans="1:7" x14ac:dyDescent="0.25">
      <c r="A17" t="s">
        <v>34</v>
      </c>
      <c r="E17" s="110"/>
      <c r="G17" t="s">
        <v>19</v>
      </c>
    </row>
    <row r="18" spans="1:7" x14ac:dyDescent="0.25">
      <c r="A18" t="s">
        <v>33</v>
      </c>
      <c r="E18" s="110"/>
    </row>
    <row r="19" spans="1:7" x14ac:dyDescent="0.25">
      <c r="A19" t="s">
        <v>41</v>
      </c>
      <c r="E19" s="110"/>
    </row>
    <row r="20" spans="1:7" x14ac:dyDescent="0.25">
      <c r="A20" t="s">
        <v>35</v>
      </c>
      <c r="E20" s="110"/>
    </row>
    <row r="21" spans="1:7" x14ac:dyDescent="0.25">
      <c r="A21" t="s">
        <v>37</v>
      </c>
      <c r="E21" s="110"/>
    </row>
    <row r="22" spans="1:7" x14ac:dyDescent="0.25">
      <c r="A22" t="s">
        <v>42</v>
      </c>
      <c r="E22" s="110"/>
    </row>
    <row r="23" spans="1:7" x14ac:dyDescent="0.25">
      <c r="A23" t="s">
        <v>38</v>
      </c>
      <c r="E23" s="110"/>
    </row>
  </sheetData>
  <pageMargins left="0.7" right="0.7" top="0.75" bottom="0.75" header="0.3" footer="0.3"/>
  <tableParts count="5">
    <tablePart r:id="rId1"/>
    <tablePart r:id="rId2"/>
    <tablePart r:id="rId3"/>
    <tablePart r:id="rId4"/>
    <tablePart r:id="rId5"/>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198B4-188D-4680-B07E-C292CE79DA9D}">
  <dimension ref="A1"/>
  <sheetViews>
    <sheetView workbookViewId="0"/>
  </sheetViews>
  <sheetFormatPr baseColWidth="10" defaultColWidth="9.140625" defaultRowHeight="15" x14ac:dyDescent="0.25"/>
  <sheetData>
    <row r="1" spans="1:1" x14ac:dyDescent="0.25">
      <c r="A1">
        <v>2024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5"/>
  <sheetViews>
    <sheetView workbookViewId="0"/>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6.85546875" bestFit="1" customWidth="1"/>
    <col min="6" max="6" width="11.710937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1</v>
      </c>
      <c r="B2">
        <v>14</v>
      </c>
      <c r="C2">
        <v>4</v>
      </c>
      <c r="D2">
        <v>1</v>
      </c>
      <c r="E2" t="s">
        <v>8</v>
      </c>
      <c r="F2" t="s">
        <v>9</v>
      </c>
      <c r="G2" t="s">
        <v>11</v>
      </c>
      <c r="H2" t="s">
        <v>323</v>
      </c>
      <c r="I2" t="s">
        <v>324</v>
      </c>
    </row>
    <row r="3" spans="1:9" x14ac:dyDescent="0.25">
      <c r="A3">
        <v>1</v>
      </c>
      <c r="B3">
        <v>14</v>
      </c>
      <c r="C3">
        <v>4</v>
      </c>
      <c r="D3">
        <v>3</v>
      </c>
      <c r="E3" t="s">
        <v>8</v>
      </c>
      <c r="F3" t="s">
        <v>9</v>
      </c>
      <c r="G3" t="s">
        <v>232</v>
      </c>
      <c r="H3" t="s">
        <v>325</v>
      </c>
      <c r="I3" t="s">
        <v>326</v>
      </c>
    </row>
    <row r="4" spans="1:9" x14ac:dyDescent="0.25">
      <c r="A4">
        <v>1</v>
      </c>
      <c r="B4">
        <v>14</v>
      </c>
      <c r="C4">
        <v>4</v>
      </c>
      <c r="D4">
        <v>4</v>
      </c>
      <c r="E4" t="s">
        <v>8</v>
      </c>
      <c r="F4" t="s">
        <v>9</v>
      </c>
      <c r="G4" t="s">
        <v>229</v>
      </c>
      <c r="H4" t="s">
        <v>327</v>
      </c>
      <c r="I4" t="s">
        <v>328</v>
      </c>
    </row>
    <row r="5" spans="1:9" x14ac:dyDescent="0.25">
      <c r="A5">
        <v>1</v>
      </c>
      <c r="B5">
        <v>14</v>
      </c>
      <c r="C5">
        <v>4</v>
      </c>
      <c r="D5">
        <v>5</v>
      </c>
      <c r="E5" t="s">
        <v>8</v>
      </c>
      <c r="F5" t="s">
        <v>9</v>
      </c>
      <c r="G5" t="s">
        <v>230</v>
      </c>
      <c r="H5" t="s">
        <v>329</v>
      </c>
      <c r="I5" t="s">
        <v>596</v>
      </c>
    </row>
    <row r="6" spans="1:9" x14ac:dyDescent="0.25">
      <c r="A6">
        <v>1</v>
      </c>
      <c r="B6">
        <v>14</v>
      </c>
      <c r="C6">
        <v>4</v>
      </c>
      <c r="D6">
        <v>6</v>
      </c>
      <c r="E6" t="s">
        <v>8</v>
      </c>
      <c r="F6" t="s">
        <v>9</v>
      </c>
      <c r="G6" t="s">
        <v>13</v>
      </c>
      <c r="H6" t="s">
        <v>329</v>
      </c>
      <c r="I6" t="s">
        <v>330</v>
      </c>
    </row>
    <row r="7" spans="1:9" x14ac:dyDescent="0.25">
      <c r="A7">
        <v>1</v>
      </c>
      <c r="B7">
        <v>14</v>
      </c>
      <c r="C7">
        <v>4</v>
      </c>
      <c r="D7">
        <v>7</v>
      </c>
      <c r="E7" t="s">
        <v>8</v>
      </c>
      <c r="F7" t="s">
        <v>9</v>
      </c>
      <c r="G7" t="s">
        <v>14</v>
      </c>
      <c r="H7" t="s">
        <v>597</v>
      </c>
      <c r="I7" t="s">
        <v>331</v>
      </c>
    </row>
    <row r="8" spans="1:9" x14ac:dyDescent="0.25">
      <c r="A8">
        <v>1</v>
      </c>
      <c r="B8">
        <v>14</v>
      </c>
      <c r="C8">
        <v>4</v>
      </c>
      <c r="D8">
        <v>8</v>
      </c>
      <c r="E8" t="s">
        <v>8</v>
      </c>
      <c r="F8" t="s">
        <v>9</v>
      </c>
      <c r="G8" t="s">
        <v>233</v>
      </c>
      <c r="H8" t="s">
        <v>332</v>
      </c>
      <c r="I8" t="s">
        <v>330</v>
      </c>
    </row>
    <row r="9" spans="1:9" x14ac:dyDescent="0.25">
      <c r="A9">
        <v>1</v>
      </c>
      <c r="B9">
        <v>14</v>
      </c>
      <c r="C9">
        <v>4</v>
      </c>
      <c r="D9">
        <v>11</v>
      </c>
      <c r="E9" t="s">
        <v>8</v>
      </c>
      <c r="F9" t="s">
        <v>9</v>
      </c>
      <c r="G9" t="s">
        <v>15</v>
      </c>
      <c r="H9" t="s">
        <v>329</v>
      </c>
      <c r="I9" t="s">
        <v>330</v>
      </c>
    </row>
    <row r="10" spans="1:9" x14ac:dyDescent="0.25">
      <c r="A10">
        <v>1</v>
      </c>
      <c r="B10">
        <v>14</v>
      </c>
      <c r="C10">
        <v>4</v>
      </c>
      <c r="D10">
        <v>12</v>
      </c>
      <c r="E10" t="s">
        <v>8</v>
      </c>
      <c r="F10" t="s">
        <v>9</v>
      </c>
      <c r="G10" t="s">
        <v>16</v>
      </c>
      <c r="H10" t="s">
        <v>598</v>
      </c>
      <c r="I10" t="s">
        <v>330</v>
      </c>
    </row>
    <row r="11" spans="1:9" x14ac:dyDescent="0.25">
      <c r="A11">
        <v>1</v>
      </c>
      <c r="B11">
        <v>14</v>
      </c>
      <c r="C11">
        <v>4</v>
      </c>
      <c r="D11">
        <v>15</v>
      </c>
      <c r="E11" t="s">
        <v>8</v>
      </c>
      <c r="F11" t="s">
        <v>9</v>
      </c>
      <c r="G11" t="s">
        <v>17</v>
      </c>
      <c r="H11" t="s">
        <v>333</v>
      </c>
      <c r="I11" t="s">
        <v>334</v>
      </c>
    </row>
    <row r="12" spans="1:9" x14ac:dyDescent="0.25">
      <c r="A12">
        <v>1</v>
      </c>
      <c r="B12">
        <v>14</v>
      </c>
      <c r="C12">
        <v>4</v>
      </c>
      <c r="D12">
        <v>17</v>
      </c>
      <c r="E12" t="s">
        <v>8</v>
      </c>
      <c r="F12" t="s">
        <v>9</v>
      </c>
      <c r="G12" t="s">
        <v>231</v>
      </c>
      <c r="H12" t="s">
        <v>329</v>
      </c>
      <c r="I12" t="s">
        <v>330</v>
      </c>
    </row>
    <row r="13" spans="1:9" x14ac:dyDescent="0.25">
      <c r="A13">
        <v>1</v>
      </c>
      <c r="B13">
        <v>14</v>
      </c>
      <c r="C13">
        <v>4</v>
      </c>
      <c r="D13">
        <v>18</v>
      </c>
      <c r="E13" t="s">
        <v>8</v>
      </c>
      <c r="F13" t="s">
        <v>9</v>
      </c>
      <c r="G13" t="s">
        <v>18</v>
      </c>
      <c r="H13" t="s">
        <v>599</v>
      </c>
      <c r="I13" t="s">
        <v>330</v>
      </c>
    </row>
    <row r="14" spans="1:9" x14ac:dyDescent="0.25">
      <c r="A14">
        <v>1</v>
      </c>
      <c r="B14">
        <v>14</v>
      </c>
      <c r="C14">
        <v>4</v>
      </c>
      <c r="D14">
        <v>19</v>
      </c>
      <c r="E14" t="s">
        <v>8</v>
      </c>
      <c r="F14" t="s">
        <v>9</v>
      </c>
      <c r="G14" t="s">
        <v>19</v>
      </c>
      <c r="H14" t="s">
        <v>335</v>
      </c>
      <c r="I14" t="s">
        <v>336</v>
      </c>
    </row>
    <row r="15" spans="1:9" x14ac:dyDescent="0.25">
      <c r="A15">
        <v>1</v>
      </c>
      <c r="B15">
        <v>14</v>
      </c>
      <c r="C15">
        <v>4</v>
      </c>
      <c r="D15">
        <v>20</v>
      </c>
      <c r="E15" t="s">
        <v>8</v>
      </c>
      <c r="F15" t="s">
        <v>9</v>
      </c>
      <c r="G15" t="s">
        <v>51</v>
      </c>
      <c r="H15" t="s">
        <v>600</v>
      </c>
      <c r="I15" t="s">
        <v>601</v>
      </c>
    </row>
  </sheetData>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16"/>
  <sheetViews>
    <sheetView workbookViewId="0"/>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6.85546875" bestFit="1" customWidth="1"/>
    <col min="6" max="6" width="18.570312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1</v>
      </c>
      <c r="B2">
        <v>15</v>
      </c>
      <c r="C2">
        <v>2</v>
      </c>
      <c r="D2">
        <v>1</v>
      </c>
      <c r="E2" t="s">
        <v>8</v>
      </c>
      <c r="F2" t="s">
        <v>20</v>
      </c>
      <c r="G2" t="s">
        <v>11</v>
      </c>
      <c r="H2" t="s">
        <v>337</v>
      </c>
      <c r="I2" t="s">
        <v>602</v>
      </c>
    </row>
    <row r="3" spans="1:9" x14ac:dyDescent="0.25">
      <c r="A3">
        <v>1</v>
      </c>
      <c r="B3">
        <v>15</v>
      </c>
      <c r="C3">
        <v>2</v>
      </c>
      <c r="D3">
        <v>3</v>
      </c>
      <c r="E3" t="s">
        <v>8</v>
      </c>
      <c r="F3" t="s">
        <v>20</v>
      </c>
      <c r="G3" t="s">
        <v>232</v>
      </c>
      <c r="H3" t="s">
        <v>329</v>
      </c>
      <c r="I3" t="s">
        <v>330</v>
      </c>
    </row>
    <row r="4" spans="1:9" x14ac:dyDescent="0.25">
      <c r="A4">
        <v>1</v>
      </c>
      <c r="B4">
        <v>15</v>
      </c>
      <c r="C4">
        <v>2</v>
      </c>
      <c r="D4">
        <v>4</v>
      </c>
      <c r="E4" t="s">
        <v>8</v>
      </c>
      <c r="F4" t="s">
        <v>20</v>
      </c>
      <c r="G4" t="s">
        <v>229</v>
      </c>
      <c r="H4" t="s">
        <v>329</v>
      </c>
      <c r="I4" t="s">
        <v>330</v>
      </c>
    </row>
    <row r="5" spans="1:9" x14ac:dyDescent="0.25">
      <c r="A5">
        <v>1</v>
      </c>
      <c r="B5">
        <v>15</v>
      </c>
      <c r="C5">
        <v>2</v>
      </c>
      <c r="D5">
        <v>5</v>
      </c>
      <c r="E5" t="s">
        <v>8</v>
      </c>
      <c r="F5" t="s">
        <v>20</v>
      </c>
      <c r="G5" t="s">
        <v>230</v>
      </c>
      <c r="H5" t="s">
        <v>329</v>
      </c>
      <c r="I5" t="s">
        <v>330</v>
      </c>
    </row>
    <row r="6" spans="1:9" x14ac:dyDescent="0.25">
      <c r="A6">
        <v>1</v>
      </c>
      <c r="B6">
        <v>15</v>
      </c>
      <c r="C6">
        <v>2</v>
      </c>
      <c r="D6">
        <v>6</v>
      </c>
      <c r="E6" t="s">
        <v>8</v>
      </c>
      <c r="F6" t="s">
        <v>20</v>
      </c>
      <c r="G6" t="s">
        <v>13</v>
      </c>
      <c r="H6" t="s">
        <v>338</v>
      </c>
      <c r="I6" t="s">
        <v>603</v>
      </c>
    </row>
    <row r="7" spans="1:9" x14ac:dyDescent="0.25">
      <c r="A7">
        <v>1</v>
      </c>
      <c r="B7">
        <v>15</v>
      </c>
      <c r="C7">
        <v>2</v>
      </c>
      <c r="D7">
        <v>7</v>
      </c>
      <c r="E7" t="s">
        <v>8</v>
      </c>
      <c r="F7" t="s">
        <v>20</v>
      </c>
      <c r="G7" t="s">
        <v>14</v>
      </c>
      <c r="H7" t="s">
        <v>339</v>
      </c>
      <c r="I7" t="s">
        <v>604</v>
      </c>
    </row>
    <row r="8" spans="1:9" x14ac:dyDescent="0.25">
      <c r="A8">
        <v>1</v>
      </c>
      <c r="B8">
        <v>15</v>
      </c>
      <c r="C8">
        <v>2</v>
      </c>
      <c r="D8">
        <v>8</v>
      </c>
      <c r="E8" t="s">
        <v>8</v>
      </c>
      <c r="F8" t="s">
        <v>20</v>
      </c>
      <c r="G8" t="s">
        <v>233</v>
      </c>
      <c r="H8" t="s">
        <v>340</v>
      </c>
      <c r="I8" t="s">
        <v>605</v>
      </c>
    </row>
    <row r="9" spans="1:9" x14ac:dyDescent="0.25">
      <c r="A9">
        <v>1</v>
      </c>
      <c r="B9">
        <v>15</v>
      </c>
      <c r="C9">
        <v>2</v>
      </c>
      <c r="D9">
        <v>11</v>
      </c>
      <c r="E9" t="s">
        <v>8</v>
      </c>
      <c r="F9" t="s">
        <v>20</v>
      </c>
      <c r="G9" t="s">
        <v>15</v>
      </c>
      <c r="H9" t="s">
        <v>329</v>
      </c>
      <c r="I9" t="s">
        <v>330</v>
      </c>
    </row>
    <row r="10" spans="1:9" x14ac:dyDescent="0.25">
      <c r="A10">
        <v>1</v>
      </c>
      <c r="B10">
        <v>15</v>
      </c>
      <c r="C10">
        <v>2</v>
      </c>
      <c r="D10">
        <v>12</v>
      </c>
      <c r="E10" t="s">
        <v>8</v>
      </c>
      <c r="F10" t="s">
        <v>20</v>
      </c>
      <c r="G10" t="s">
        <v>16</v>
      </c>
      <c r="H10" t="s">
        <v>341</v>
      </c>
      <c r="I10" t="s">
        <v>606</v>
      </c>
    </row>
    <row r="11" spans="1:9" x14ac:dyDescent="0.25">
      <c r="A11">
        <v>1</v>
      </c>
      <c r="B11">
        <v>15</v>
      </c>
      <c r="C11">
        <v>2</v>
      </c>
      <c r="D11">
        <v>15</v>
      </c>
      <c r="E11" t="s">
        <v>8</v>
      </c>
      <c r="F11" t="s">
        <v>20</v>
      </c>
      <c r="G11" t="s">
        <v>17</v>
      </c>
      <c r="H11" t="s">
        <v>342</v>
      </c>
      <c r="I11" t="s">
        <v>607</v>
      </c>
    </row>
    <row r="12" spans="1:9" x14ac:dyDescent="0.25">
      <c r="A12">
        <v>1</v>
      </c>
      <c r="B12">
        <v>15</v>
      </c>
      <c r="C12">
        <v>2</v>
      </c>
      <c r="D12">
        <v>16</v>
      </c>
      <c r="E12" t="s">
        <v>8</v>
      </c>
      <c r="F12" t="s">
        <v>20</v>
      </c>
      <c r="G12" t="s">
        <v>24</v>
      </c>
      <c r="H12" t="s">
        <v>329</v>
      </c>
      <c r="I12" t="s">
        <v>330</v>
      </c>
    </row>
    <row r="13" spans="1:9" x14ac:dyDescent="0.25">
      <c r="A13">
        <v>1</v>
      </c>
      <c r="B13">
        <v>15</v>
      </c>
      <c r="C13">
        <v>2</v>
      </c>
      <c r="D13">
        <v>17</v>
      </c>
      <c r="E13" t="s">
        <v>8</v>
      </c>
      <c r="F13" t="s">
        <v>20</v>
      </c>
      <c r="G13" t="s">
        <v>231</v>
      </c>
      <c r="H13" t="s">
        <v>329</v>
      </c>
      <c r="I13" t="s">
        <v>608</v>
      </c>
    </row>
    <row r="14" spans="1:9" x14ac:dyDescent="0.25">
      <c r="A14">
        <v>1</v>
      </c>
      <c r="B14">
        <v>15</v>
      </c>
      <c r="C14">
        <v>2</v>
      </c>
      <c r="D14">
        <v>18</v>
      </c>
      <c r="E14" t="s">
        <v>8</v>
      </c>
      <c r="F14" t="s">
        <v>20</v>
      </c>
      <c r="G14" t="s">
        <v>18</v>
      </c>
      <c r="H14" t="s">
        <v>609</v>
      </c>
      <c r="I14" t="s">
        <v>610</v>
      </c>
    </row>
    <row r="15" spans="1:9" x14ac:dyDescent="0.25">
      <c r="A15">
        <v>1</v>
      </c>
      <c r="B15">
        <v>15</v>
      </c>
      <c r="C15">
        <v>2</v>
      </c>
      <c r="D15">
        <v>19</v>
      </c>
      <c r="E15" t="s">
        <v>8</v>
      </c>
      <c r="F15" t="s">
        <v>20</v>
      </c>
      <c r="G15" t="s">
        <v>19</v>
      </c>
      <c r="H15" t="s">
        <v>611</v>
      </c>
      <c r="I15" t="s">
        <v>612</v>
      </c>
    </row>
    <row r="16" spans="1:9" x14ac:dyDescent="0.25">
      <c r="A16">
        <v>1</v>
      </c>
      <c r="B16">
        <v>15</v>
      </c>
      <c r="C16">
        <v>2</v>
      </c>
      <c r="D16">
        <v>20</v>
      </c>
      <c r="E16" t="s">
        <v>8</v>
      </c>
      <c r="F16" t="s">
        <v>20</v>
      </c>
      <c r="G16" t="s">
        <v>51</v>
      </c>
      <c r="H16" t="s">
        <v>613</v>
      </c>
      <c r="I16" t="s">
        <v>614</v>
      </c>
    </row>
  </sheetData>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15"/>
  <sheetViews>
    <sheetView workbookViewId="0"/>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8.42578125" bestFit="1" customWidth="1"/>
    <col min="6" max="6" width="11.710937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3</v>
      </c>
      <c r="B2">
        <v>30</v>
      </c>
      <c r="C2">
        <v>2</v>
      </c>
      <c r="D2">
        <v>1</v>
      </c>
      <c r="E2" t="s">
        <v>25</v>
      </c>
      <c r="F2" t="s">
        <v>26</v>
      </c>
      <c r="G2" t="s">
        <v>11</v>
      </c>
      <c r="H2" t="s">
        <v>615</v>
      </c>
      <c r="I2" t="s">
        <v>343</v>
      </c>
    </row>
    <row r="3" spans="1:9" x14ac:dyDescent="0.25">
      <c r="A3">
        <v>3</v>
      </c>
      <c r="B3">
        <v>30</v>
      </c>
      <c r="C3">
        <v>2</v>
      </c>
      <c r="D3">
        <v>4</v>
      </c>
      <c r="E3" t="s">
        <v>25</v>
      </c>
      <c r="F3" t="s">
        <v>26</v>
      </c>
      <c r="G3" t="s">
        <v>229</v>
      </c>
      <c r="H3" t="s">
        <v>329</v>
      </c>
      <c r="I3" t="s">
        <v>344</v>
      </c>
    </row>
    <row r="4" spans="1:9" x14ac:dyDescent="0.25">
      <c r="A4">
        <v>3</v>
      </c>
      <c r="B4">
        <v>30</v>
      </c>
      <c r="C4">
        <v>2</v>
      </c>
      <c r="D4">
        <v>5</v>
      </c>
      <c r="E4" t="s">
        <v>25</v>
      </c>
      <c r="F4" t="s">
        <v>26</v>
      </c>
      <c r="G4" t="s">
        <v>230</v>
      </c>
      <c r="H4" t="s">
        <v>329</v>
      </c>
      <c r="I4" t="s">
        <v>616</v>
      </c>
    </row>
    <row r="5" spans="1:9" x14ac:dyDescent="0.25">
      <c r="A5">
        <v>3</v>
      </c>
      <c r="B5">
        <v>30</v>
      </c>
      <c r="C5">
        <v>2</v>
      </c>
      <c r="D5">
        <v>6</v>
      </c>
      <c r="E5" t="s">
        <v>25</v>
      </c>
      <c r="F5" t="s">
        <v>26</v>
      </c>
      <c r="G5" t="s">
        <v>13</v>
      </c>
      <c r="H5" t="s">
        <v>329</v>
      </c>
      <c r="I5" t="s">
        <v>345</v>
      </c>
    </row>
    <row r="6" spans="1:9" x14ac:dyDescent="0.25">
      <c r="A6">
        <v>3</v>
      </c>
      <c r="B6">
        <v>30</v>
      </c>
      <c r="C6">
        <v>2</v>
      </c>
      <c r="D6">
        <v>7</v>
      </c>
      <c r="E6" t="s">
        <v>25</v>
      </c>
      <c r="F6" t="s">
        <v>26</v>
      </c>
      <c r="G6" t="s">
        <v>14</v>
      </c>
      <c r="H6" t="s">
        <v>329</v>
      </c>
      <c r="I6" t="s">
        <v>617</v>
      </c>
    </row>
    <row r="7" spans="1:9" x14ac:dyDescent="0.25">
      <c r="A7">
        <v>3</v>
      </c>
      <c r="B7">
        <v>30</v>
      </c>
      <c r="C7">
        <v>2</v>
      </c>
      <c r="D7">
        <v>8</v>
      </c>
      <c r="E7" t="s">
        <v>25</v>
      </c>
      <c r="F7" t="s">
        <v>26</v>
      </c>
      <c r="G7" t="s">
        <v>233</v>
      </c>
      <c r="H7" t="s">
        <v>329</v>
      </c>
      <c r="I7" t="s">
        <v>618</v>
      </c>
    </row>
    <row r="8" spans="1:9" x14ac:dyDescent="0.25">
      <c r="A8">
        <v>3</v>
      </c>
      <c r="B8">
        <v>30</v>
      </c>
      <c r="C8">
        <v>2</v>
      </c>
      <c r="D8">
        <v>11</v>
      </c>
      <c r="E8" t="s">
        <v>25</v>
      </c>
      <c r="F8" t="s">
        <v>26</v>
      </c>
      <c r="G8" t="s">
        <v>15</v>
      </c>
      <c r="H8" t="s">
        <v>329</v>
      </c>
      <c r="I8" t="s">
        <v>346</v>
      </c>
    </row>
    <row r="9" spans="1:9" x14ac:dyDescent="0.25">
      <c r="A9">
        <v>3</v>
      </c>
      <c r="B9">
        <v>30</v>
      </c>
      <c r="C9">
        <v>2</v>
      </c>
      <c r="D9">
        <v>12</v>
      </c>
      <c r="E9" t="s">
        <v>25</v>
      </c>
      <c r="F9" t="s">
        <v>26</v>
      </c>
      <c r="G9" t="s">
        <v>16</v>
      </c>
      <c r="H9" t="s">
        <v>347</v>
      </c>
      <c r="I9" t="s">
        <v>348</v>
      </c>
    </row>
    <row r="10" spans="1:9" x14ac:dyDescent="0.25">
      <c r="A10">
        <v>3</v>
      </c>
      <c r="B10">
        <v>30</v>
      </c>
      <c r="C10">
        <v>2</v>
      </c>
      <c r="D10">
        <v>15</v>
      </c>
      <c r="E10" t="s">
        <v>25</v>
      </c>
      <c r="F10" t="s">
        <v>26</v>
      </c>
      <c r="G10" t="s">
        <v>17</v>
      </c>
      <c r="H10" t="s">
        <v>349</v>
      </c>
      <c r="I10" t="s">
        <v>619</v>
      </c>
    </row>
    <row r="11" spans="1:9" x14ac:dyDescent="0.25">
      <c r="A11">
        <v>3</v>
      </c>
      <c r="B11">
        <v>30</v>
      </c>
      <c r="C11">
        <v>2</v>
      </c>
      <c r="D11">
        <v>16</v>
      </c>
      <c r="E11" t="s">
        <v>25</v>
      </c>
      <c r="F11" t="s">
        <v>26</v>
      </c>
      <c r="G11" t="s">
        <v>24</v>
      </c>
      <c r="H11" t="s">
        <v>329</v>
      </c>
      <c r="I11" t="s">
        <v>330</v>
      </c>
    </row>
    <row r="12" spans="1:9" x14ac:dyDescent="0.25">
      <c r="A12">
        <v>3</v>
      </c>
      <c r="B12">
        <v>30</v>
      </c>
      <c r="C12">
        <v>2</v>
      </c>
      <c r="D12">
        <v>17</v>
      </c>
      <c r="E12" t="s">
        <v>25</v>
      </c>
      <c r="F12" t="s">
        <v>26</v>
      </c>
      <c r="G12" t="s">
        <v>231</v>
      </c>
      <c r="H12" t="s">
        <v>329</v>
      </c>
      <c r="I12" t="s">
        <v>350</v>
      </c>
    </row>
    <row r="13" spans="1:9" x14ac:dyDescent="0.25">
      <c r="A13">
        <v>3</v>
      </c>
      <c r="B13">
        <v>30</v>
      </c>
      <c r="C13">
        <v>2</v>
      </c>
      <c r="D13">
        <v>18</v>
      </c>
      <c r="E13" t="s">
        <v>25</v>
      </c>
      <c r="F13" t="s">
        <v>26</v>
      </c>
      <c r="G13" t="s">
        <v>18</v>
      </c>
      <c r="H13" t="s">
        <v>351</v>
      </c>
      <c r="I13" t="s">
        <v>618</v>
      </c>
    </row>
    <row r="14" spans="1:9" x14ac:dyDescent="0.25">
      <c r="A14">
        <v>3</v>
      </c>
      <c r="B14">
        <v>30</v>
      </c>
      <c r="C14">
        <v>2</v>
      </c>
      <c r="D14">
        <v>19</v>
      </c>
      <c r="E14" t="s">
        <v>25</v>
      </c>
      <c r="F14" t="s">
        <v>26</v>
      </c>
      <c r="G14" t="s">
        <v>19</v>
      </c>
      <c r="H14" t="s">
        <v>620</v>
      </c>
      <c r="I14" t="s">
        <v>621</v>
      </c>
    </row>
    <row r="15" spans="1:9" x14ac:dyDescent="0.25">
      <c r="A15">
        <v>3</v>
      </c>
      <c r="B15">
        <v>30</v>
      </c>
      <c r="C15">
        <v>2</v>
      </c>
      <c r="D15">
        <v>20</v>
      </c>
      <c r="E15" t="s">
        <v>25</v>
      </c>
      <c r="F15" t="s">
        <v>26</v>
      </c>
      <c r="G15" t="s">
        <v>51</v>
      </c>
      <c r="H15" t="s">
        <v>352</v>
      </c>
      <c r="I15" t="s">
        <v>353</v>
      </c>
    </row>
  </sheetData>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5"/>
  <sheetViews>
    <sheetView workbookViewId="0"/>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8.42578125" bestFit="1" customWidth="1"/>
    <col min="6" max="6" width="11.710937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3</v>
      </c>
      <c r="B2">
        <v>31</v>
      </c>
      <c r="C2">
        <v>3</v>
      </c>
      <c r="D2">
        <v>1</v>
      </c>
      <c r="E2" t="s">
        <v>25</v>
      </c>
      <c r="F2" t="s">
        <v>27</v>
      </c>
      <c r="G2" t="s">
        <v>11</v>
      </c>
      <c r="H2" t="s">
        <v>622</v>
      </c>
      <c r="I2" t="s">
        <v>623</v>
      </c>
    </row>
    <row r="3" spans="1:9" x14ac:dyDescent="0.25">
      <c r="A3">
        <v>3</v>
      </c>
      <c r="B3">
        <v>31</v>
      </c>
      <c r="C3">
        <v>3</v>
      </c>
      <c r="D3">
        <v>4</v>
      </c>
      <c r="E3" t="s">
        <v>25</v>
      </c>
      <c r="F3" t="s">
        <v>27</v>
      </c>
      <c r="G3" t="s">
        <v>229</v>
      </c>
      <c r="H3" t="s">
        <v>329</v>
      </c>
      <c r="I3" t="s">
        <v>330</v>
      </c>
    </row>
    <row r="4" spans="1:9" x14ac:dyDescent="0.25">
      <c r="A4">
        <v>3</v>
      </c>
      <c r="B4">
        <v>31</v>
      </c>
      <c r="C4">
        <v>3</v>
      </c>
      <c r="D4">
        <v>5</v>
      </c>
      <c r="E4" t="s">
        <v>25</v>
      </c>
      <c r="F4" t="s">
        <v>27</v>
      </c>
      <c r="G4" t="s">
        <v>230</v>
      </c>
      <c r="H4" t="s">
        <v>329</v>
      </c>
      <c r="I4" t="s">
        <v>330</v>
      </c>
    </row>
    <row r="5" spans="1:9" x14ac:dyDescent="0.25">
      <c r="A5">
        <v>3</v>
      </c>
      <c r="B5">
        <v>31</v>
      </c>
      <c r="C5">
        <v>3</v>
      </c>
      <c r="D5">
        <v>6</v>
      </c>
      <c r="E5" t="s">
        <v>25</v>
      </c>
      <c r="F5" t="s">
        <v>27</v>
      </c>
      <c r="G5" t="s">
        <v>13</v>
      </c>
      <c r="H5" t="s">
        <v>354</v>
      </c>
      <c r="I5" t="s">
        <v>624</v>
      </c>
    </row>
    <row r="6" spans="1:9" x14ac:dyDescent="0.25">
      <c r="A6">
        <v>3</v>
      </c>
      <c r="B6">
        <v>31</v>
      </c>
      <c r="C6">
        <v>3</v>
      </c>
      <c r="D6">
        <v>7</v>
      </c>
      <c r="E6" t="s">
        <v>25</v>
      </c>
      <c r="F6" t="s">
        <v>27</v>
      </c>
      <c r="G6" t="s">
        <v>14</v>
      </c>
      <c r="H6" t="s">
        <v>329</v>
      </c>
      <c r="I6" t="s">
        <v>625</v>
      </c>
    </row>
    <row r="7" spans="1:9" x14ac:dyDescent="0.25">
      <c r="A7">
        <v>3</v>
      </c>
      <c r="B7">
        <v>31</v>
      </c>
      <c r="C7">
        <v>3</v>
      </c>
      <c r="D7">
        <v>8</v>
      </c>
      <c r="E7" t="s">
        <v>25</v>
      </c>
      <c r="F7" t="s">
        <v>27</v>
      </c>
      <c r="G7" t="s">
        <v>233</v>
      </c>
      <c r="H7" t="s">
        <v>355</v>
      </c>
      <c r="I7" t="s">
        <v>626</v>
      </c>
    </row>
    <row r="8" spans="1:9" x14ac:dyDescent="0.25">
      <c r="A8">
        <v>3</v>
      </c>
      <c r="B8">
        <v>31</v>
      </c>
      <c r="C8">
        <v>3</v>
      </c>
      <c r="D8">
        <v>11</v>
      </c>
      <c r="E8" t="s">
        <v>25</v>
      </c>
      <c r="F8" t="s">
        <v>27</v>
      </c>
      <c r="G8" t="s">
        <v>15</v>
      </c>
      <c r="H8" t="s">
        <v>356</v>
      </c>
      <c r="I8" t="s">
        <v>627</v>
      </c>
    </row>
    <row r="9" spans="1:9" x14ac:dyDescent="0.25">
      <c r="A9">
        <v>3</v>
      </c>
      <c r="B9">
        <v>31</v>
      </c>
      <c r="C9">
        <v>3</v>
      </c>
      <c r="D9">
        <v>12</v>
      </c>
      <c r="E9" t="s">
        <v>25</v>
      </c>
      <c r="F9" t="s">
        <v>27</v>
      </c>
      <c r="G9" t="s">
        <v>16</v>
      </c>
      <c r="H9" t="s">
        <v>628</v>
      </c>
      <c r="I9" t="s">
        <v>629</v>
      </c>
    </row>
    <row r="10" spans="1:9" x14ac:dyDescent="0.25">
      <c r="A10">
        <v>3</v>
      </c>
      <c r="B10">
        <v>31</v>
      </c>
      <c r="C10">
        <v>3</v>
      </c>
      <c r="D10">
        <v>15</v>
      </c>
      <c r="E10" t="s">
        <v>25</v>
      </c>
      <c r="F10" t="s">
        <v>27</v>
      </c>
      <c r="G10" t="s">
        <v>17</v>
      </c>
      <c r="H10" t="s">
        <v>630</v>
      </c>
      <c r="I10" t="s">
        <v>631</v>
      </c>
    </row>
    <row r="11" spans="1:9" x14ac:dyDescent="0.25">
      <c r="A11">
        <v>3</v>
      </c>
      <c r="B11">
        <v>31</v>
      </c>
      <c r="C11">
        <v>3</v>
      </c>
      <c r="D11">
        <v>16</v>
      </c>
      <c r="E11" t="s">
        <v>25</v>
      </c>
      <c r="F11" t="s">
        <v>27</v>
      </c>
      <c r="G11" t="s">
        <v>24</v>
      </c>
      <c r="H11" t="s">
        <v>632</v>
      </c>
      <c r="I11" t="s">
        <v>633</v>
      </c>
    </row>
    <row r="12" spans="1:9" x14ac:dyDescent="0.25">
      <c r="A12">
        <v>3</v>
      </c>
      <c r="B12">
        <v>31</v>
      </c>
      <c r="C12">
        <v>3</v>
      </c>
      <c r="D12">
        <v>17</v>
      </c>
      <c r="E12" t="s">
        <v>25</v>
      </c>
      <c r="F12" t="s">
        <v>27</v>
      </c>
      <c r="G12" t="s">
        <v>231</v>
      </c>
      <c r="H12" t="s">
        <v>357</v>
      </c>
      <c r="I12" t="s">
        <v>634</v>
      </c>
    </row>
    <row r="13" spans="1:9" x14ac:dyDescent="0.25">
      <c r="A13">
        <v>3</v>
      </c>
      <c r="B13">
        <v>31</v>
      </c>
      <c r="C13">
        <v>3</v>
      </c>
      <c r="D13">
        <v>18</v>
      </c>
      <c r="E13" t="s">
        <v>25</v>
      </c>
      <c r="F13" t="s">
        <v>27</v>
      </c>
      <c r="G13" t="s">
        <v>18</v>
      </c>
      <c r="H13" t="s">
        <v>358</v>
      </c>
      <c r="I13" t="s">
        <v>626</v>
      </c>
    </row>
    <row r="14" spans="1:9" x14ac:dyDescent="0.25">
      <c r="A14">
        <v>3</v>
      </c>
      <c r="B14">
        <v>31</v>
      </c>
      <c r="C14">
        <v>3</v>
      </c>
      <c r="D14">
        <v>19</v>
      </c>
      <c r="E14" t="s">
        <v>25</v>
      </c>
      <c r="F14" t="s">
        <v>27</v>
      </c>
      <c r="G14" t="s">
        <v>19</v>
      </c>
      <c r="H14" t="s">
        <v>359</v>
      </c>
      <c r="I14" t="s">
        <v>635</v>
      </c>
    </row>
    <row r="15" spans="1:9" x14ac:dyDescent="0.25">
      <c r="A15">
        <v>3</v>
      </c>
      <c r="B15">
        <v>31</v>
      </c>
      <c r="C15">
        <v>3</v>
      </c>
      <c r="D15">
        <v>20</v>
      </c>
      <c r="E15" t="s">
        <v>25</v>
      </c>
      <c r="F15" t="s">
        <v>27</v>
      </c>
      <c r="G15" t="s">
        <v>51</v>
      </c>
      <c r="H15" t="s">
        <v>636</v>
      </c>
      <c r="I15" t="s">
        <v>637</v>
      </c>
    </row>
  </sheetData>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6"/>
  <sheetViews>
    <sheetView workbookViewId="0"/>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8.42578125" bestFit="1" customWidth="1"/>
    <col min="6" max="6" width="13.8554687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3</v>
      </c>
      <c r="B2">
        <v>32</v>
      </c>
      <c r="C2">
        <v>4</v>
      </c>
      <c r="D2">
        <v>1</v>
      </c>
      <c r="E2" t="s">
        <v>25</v>
      </c>
      <c r="F2" t="s">
        <v>28</v>
      </c>
      <c r="G2" t="s">
        <v>11</v>
      </c>
      <c r="H2" t="s">
        <v>360</v>
      </c>
      <c r="I2" t="s">
        <v>638</v>
      </c>
    </row>
    <row r="3" spans="1:9" x14ac:dyDescent="0.25">
      <c r="A3">
        <v>3</v>
      </c>
      <c r="B3">
        <v>32</v>
      </c>
      <c r="C3">
        <v>4</v>
      </c>
      <c r="D3">
        <v>3</v>
      </c>
      <c r="E3" t="s">
        <v>25</v>
      </c>
      <c r="F3" t="s">
        <v>28</v>
      </c>
      <c r="G3" t="s">
        <v>232</v>
      </c>
      <c r="H3" t="s">
        <v>329</v>
      </c>
      <c r="I3" t="s">
        <v>330</v>
      </c>
    </row>
    <row r="4" spans="1:9" x14ac:dyDescent="0.25">
      <c r="A4">
        <v>3</v>
      </c>
      <c r="B4">
        <v>32</v>
      </c>
      <c r="C4">
        <v>4</v>
      </c>
      <c r="D4">
        <v>4</v>
      </c>
      <c r="E4" t="s">
        <v>25</v>
      </c>
      <c r="F4" t="s">
        <v>28</v>
      </c>
      <c r="G4" t="s">
        <v>229</v>
      </c>
      <c r="H4" t="s">
        <v>329</v>
      </c>
      <c r="I4" t="s">
        <v>330</v>
      </c>
    </row>
    <row r="5" spans="1:9" x14ac:dyDescent="0.25">
      <c r="A5">
        <v>3</v>
      </c>
      <c r="B5">
        <v>32</v>
      </c>
      <c r="C5">
        <v>4</v>
      </c>
      <c r="D5">
        <v>5</v>
      </c>
      <c r="E5" t="s">
        <v>25</v>
      </c>
      <c r="F5" t="s">
        <v>28</v>
      </c>
      <c r="G5" t="s">
        <v>230</v>
      </c>
      <c r="H5" t="s">
        <v>329</v>
      </c>
      <c r="I5" t="s">
        <v>330</v>
      </c>
    </row>
    <row r="6" spans="1:9" x14ac:dyDescent="0.25">
      <c r="A6">
        <v>3</v>
      </c>
      <c r="B6">
        <v>32</v>
      </c>
      <c r="C6">
        <v>4</v>
      </c>
      <c r="D6">
        <v>6</v>
      </c>
      <c r="E6" t="s">
        <v>25</v>
      </c>
      <c r="F6" t="s">
        <v>28</v>
      </c>
      <c r="G6" t="s">
        <v>13</v>
      </c>
      <c r="H6" t="s">
        <v>639</v>
      </c>
      <c r="I6" t="s">
        <v>640</v>
      </c>
    </row>
    <row r="7" spans="1:9" x14ac:dyDescent="0.25">
      <c r="A7">
        <v>3</v>
      </c>
      <c r="B7">
        <v>32</v>
      </c>
      <c r="C7">
        <v>4</v>
      </c>
      <c r="D7">
        <v>7</v>
      </c>
      <c r="E7" t="s">
        <v>25</v>
      </c>
      <c r="F7" t="s">
        <v>28</v>
      </c>
      <c r="G7" t="s">
        <v>14</v>
      </c>
      <c r="H7" t="s">
        <v>361</v>
      </c>
      <c r="I7" t="s">
        <v>641</v>
      </c>
    </row>
    <row r="8" spans="1:9" x14ac:dyDescent="0.25">
      <c r="A8">
        <v>3</v>
      </c>
      <c r="B8">
        <v>32</v>
      </c>
      <c r="C8">
        <v>4</v>
      </c>
      <c r="D8">
        <v>8</v>
      </c>
      <c r="E8" t="s">
        <v>25</v>
      </c>
      <c r="F8" t="s">
        <v>28</v>
      </c>
      <c r="G8" t="s">
        <v>233</v>
      </c>
      <c r="H8" t="s">
        <v>362</v>
      </c>
      <c r="I8" t="s">
        <v>330</v>
      </c>
    </row>
    <row r="9" spans="1:9" x14ac:dyDescent="0.25">
      <c r="A9">
        <v>3</v>
      </c>
      <c r="B9">
        <v>32</v>
      </c>
      <c r="C9">
        <v>4</v>
      </c>
      <c r="D9">
        <v>11</v>
      </c>
      <c r="E9" t="s">
        <v>25</v>
      </c>
      <c r="F9" t="s">
        <v>28</v>
      </c>
      <c r="G9" t="s">
        <v>15</v>
      </c>
      <c r="H9" t="s">
        <v>642</v>
      </c>
      <c r="I9" t="s">
        <v>643</v>
      </c>
    </row>
    <row r="10" spans="1:9" x14ac:dyDescent="0.25">
      <c r="A10">
        <v>3</v>
      </c>
      <c r="B10">
        <v>32</v>
      </c>
      <c r="C10">
        <v>4</v>
      </c>
      <c r="D10">
        <v>12</v>
      </c>
      <c r="E10" t="s">
        <v>25</v>
      </c>
      <c r="F10" t="s">
        <v>28</v>
      </c>
      <c r="G10" t="s">
        <v>16</v>
      </c>
      <c r="H10" t="s">
        <v>644</v>
      </c>
      <c r="I10" t="s">
        <v>645</v>
      </c>
    </row>
    <row r="11" spans="1:9" x14ac:dyDescent="0.25">
      <c r="A11">
        <v>3</v>
      </c>
      <c r="B11">
        <v>32</v>
      </c>
      <c r="C11">
        <v>4</v>
      </c>
      <c r="D11">
        <v>15</v>
      </c>
      <c r="E11" t="s">
        <v>25</v>
      </c>
      <c r="F11" t="s">
        <v>28</v>
      </c>
      <c r="G11" t="s">
        <v>17</v>
      </c>
      <c r="H11" t="s">
        <v>646</v>
      </c>
      <c r="I11" t="s">
        <v>647</v>
      </c>
    </row>
    <row r="12" spans="1:9" x14ac:dyDescent="0.25">
      <c r="A12">
        <v>3</v>
      </c>
      <c r="B12">
        <v>32</v>
      </c>
      <c r="C12">
        <v>4</v>
      </c>
      <c r="D12">
        <v>16</v>
      </c>
      <c r="E12" t="s">
        <v>25</v>
      </c>
      <c r="F12" t="s">
        <v>28</v>
      </c>
      <c r="G12" t="s">
        <v>24</v>
      </c>
      <c r="H12" t="s">
        <v>363</v>
      </c>
      <c r="I12" t="s">
        <v>648</v>
      </c>
    </row>
    <row r="13" spans="1:9" x14ac:dyDescent="0.25">
      <c r="A13">
        <v>3</v>
      </c>
      <c r="B13">
        <v>32</v>
      </c>
      <c r="C13">
        <v>4</v>
      </c>
      <c r="D13">
        <v>17</v>
      </c>
      <c r="E13" t="s">
        <v>25</v>
      </c>
      <c r="F13" t="s">
        <v>28</v>
      </c>
      <c r="G13" t="s">
        <v>231</v>
      </c>
      <c r="H13" t="s">
        <v>649</v>
      </c>
      <c r="I13" t="s">
        <v>650</v>
      </c>
    </row>
    <row r="14" spans="1:9" x14ac:dyDescent="0.25">
      <c r="A14">
        <v>3</v>
      </c>
      <c r="B14">
        <v>32</v>
      </c>
      <c r="C14">
        <v>4</v>
      </c>
      <c r="D14">
        <v>18</v>
      </c>
      <c r="E14" t="s">
        <v>25</v>
      </c>
      <c r="F14" t="s">
        <v>28</v>
      </c>
      <c r="G14" t="s">
        <v>18</v>
      </c>
      <c r="H14" t="s">
        <v>364</v>
      </c>
      <c r="I14" t="s">
        <v>330</v>
      </c>
    </row>
    <row r="15" spans="1:9" x14ac:dyDescent="0.25">
      <c r="A15">
        <v>3</v>
      </c>
      <c r="B15">
        <v>32</v>
      </c>
      <c r="C15">
        <v>4</v>
      </c>
      <c r="D15">
        <v>19</v>
      </c>
      <c r="E15" t="s">
        <v>25</v>
      </c>
      <c r="F15" t="s">
        <v>28</v>
      </c>
      <c r="G15" t="s">
        <v>19</v>
      </c>
      <c r="H15" t="s">
        <v>651</v>
      </c>
      <c r="I15" t="s">
        <v>652</v>
      </c>
    </row>
    <row r="16" spans="1:9" x14ac:dyDescent="0.25">
      <c r="A16">
        <v>3</v>
      </c>
      <c r="B16">
        <v>32</v>
      </c>
      <c r="C16">
        <v>4</v>
      </c>
      <c r="D16">
        <v>20</v>
      </c>
      <c r="E16" t="s">
        <v>25</v>
      </c>
      <c r="F16" t="s">
        <v>28</v>
      </c>
      <c r="G16" t="s">
        <v>51</v>
      </c>
      <c r="H16" t="s">
        <v>653</v>
      </c>
      <c r="I16" t="s">
        <v>654</v>
      </c>
    </row>
  </sheetData>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6"/>
  <sheetViews>
    <sheetView workbookViewId="0">
      <selection activeCell="G2" sqref="G2:I16"/>
    </sheetView>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8.42578125" bestFit="1" customWidth="1"/>
    <col min="6" max="6" width="14.4257812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3</v>
      </c>
      <c r="B2">
        <v>34</v>
      </c>
      <c r="C2">
        <v>1</v>
      </c>
      <c r="D2">
        <v>1</v>
      </c>
      <c r="E2" t="s">
        <v>25</v>
      </c>
      <c r="F2" t="s">
        <v>29</v>
      </c>
      <c r="G2" t="s">
        <v>11</v>
      </c>
      <c r="H2" t="s">
        <v>365</v>
      </c>
      <c r="I2" t="s">
        <v>330</v>
      </c>
    </row>
    <row r="3" spans="1:9" x14ac:dyDescent="0.25">
      <c r="A3">
        <v>3</v>
      </c>
      <c r="B3">
        <v>34</v>
      </c>
      <c r="C3">
        <v>1</v>
      </c>
      <c r="D3">
        <v>3</v>
      </c>
      <c r="E3" t="s">
        <v>25</v>
      </c>
      <c r="F3" t="s">
        <v>29</v>
      </c>
      <c r="G3" t="s">
        <v>232</v>
      </c>
      <c r="H3" t="s">
        <v>329</v>
      </c>
      <c r="I3" t="s">
        <v>330</v>
      </c>
    </row>
    <row r="4" spans="1:9" x14ac:dyDescent="0.25">
      <c r="A4">
        <v>3</v>
      </c>
      <c r="B4">
        <v>34</v>
      </c>
      <c r="C4">
        <v>1</v>
      </c>
      <c r="D4">
        <v>4</v>
      </c>
      <c r="E4" t="s">
        <v>25</v>
      </c>
      <c r="F4" t="s">
        <v>29</v>
      </c>
      <c r="G4" t="s">
        <v>229</v>
      </c>
      <c r="H4" t="s">
        <v>329</v>
      </c>
      <c r="I4" t="s">
        <v>330</v>
      </c>
    </row>
    <row r="5" spans="1:9" x14ac:dyDescent="0.25">
      <c r="A5">
        <v>3</v>
      </c>
      <c r="B5">
        <v>34</v>
      </c>
      <c r="C5">
        <v>1</v>
      </c>
      <c r="D5">
        <v>5</v>
      </c>
      <c r="E5" t="s">
        <v>25</v>
      </c>
      <c r="F5" t="s">
        <v>29</v>
      </c>
      <c r="G5" t="s">
        <v>230</v>
      </c>
      <c r="H5" t="s">
        <v>329</v>
      </c>
      <c r="I5" t="s">
        <v>330</v>
      </c>
    </row>
    <row r="6" spans="1:9" x14ac:dyDescent="0.25">
      <c r="A6">
        <v>3</v>
      </c>
      <c r="B6">
        <v>34</v>
      </c>
      <c r="C6">
        <v>1</v>
      </c>
      <c r="D6">
        <v>6</v>
      </c>
      <c r="E6" t="s">
        <v>25</v>
      </c>
      <c r="F6" t="s">
        <v>29</v>
      </c>
      <c r="G6" t="s">
        <v>13</v>
      </c>
      <c r="H6" t="s">
        <v>655</v>
      </c>
      <c r="I6" t="s">
        <v>366</v>
      </c>
    </row>
    <row r="7" spans="1:9" x14ac:dyDescent="0.25">
      <c r="A7">
        <v>3</v>
      </c>
      <c r="B7">
        <v>34</v>
      </c>
      <c r="C7">
        <v>1</v>
      </c>
      <c r="D7">
        <v>7</v>
      </c>
      <c r="E7" t="s">
        <v>25</v>
      </c>
      <c r="F7" t="s">
        <v>29</v>
      </c>
      <c r="G7" t="s">
        <v>14</v>
      </c>
      <c r="H7" t="s">
        <v>367</v>
      </c>
      <c r="I7" t="s">
        <v>656</v>
      </c>
    </row>
    <row r="8" spans="1:9" x14ac:dyDescent="0.25">
      <c r="A8">
        <v>3</v>
      </c>
      <c r="B8">
        <v>34</v>
      </c>
      <c r="C8">
        <v>1</v>
      </c>
      <c r="D8">
        <v>8</v>
      </c>
      <c r="E8" t="s">
        <v>25</v>
      </c>
      <c r="F8" t="s">
        <v>29</v>
      </c>
      <c r="G8" t="s">
        <v>233</v>
      </c>
      <c r="H8" t="s">
        <v>368</v>
      </c>
      <c r="I8" t="s">
        <v>369</v>
      </c>
    </row>
    <row r="9" spans="1:9" x14ac:dyDescent="0.25">
      <c r="A9">
        <v>3</v>
      </c>
      <c r="B9">
        <v>34</v>
      </c>
      <c r="C9">
        <v>1</v>
      </c>
      <c r="D9">
        <v>11</v>
      </c>
      <c r="E9" t="s">
        <v>25</v>
      </c>
      <c r="F9" t="s">
        <v>29</v>
      </c>
      <c r="G9" t="s">
        <v>15</v>
      </c>
      <c r="H9" t="s">
        <v>370</v>
      </c>
      <c r="I9" t="s">
        <v>657</v>
      </c>
    </row>
    <row r="10" spans="1:9" x14ac:dyDescent="0.25">
      <c r="A10">
        <v>3</v>
      </c>
      <c r="B10">
        <v>34</v>
      </c>
      <c r="C10">
        <v>1</v>
      </c>
      <c r="D10">
        <v>12</v>
      </c>
      <c r="E10" t="s">
        <v>25</v>
      </c>
      <c r="F10" t="s">
        <v>29</v>
      </c>
      <c r="G10" t="s">
        <v>16</v>
      </c>
      <c r="H10" t="s">
        <v>371</v>
      </c>
      <c r="I10" t="s">
        <v>372</v>
      </c>
    </row>
    <row r="11" spans="1:9" x14ac:dyDescent="0.25">
      <c r="A11">
        <v>3</v>
      </c>
      <c r="B11">
        <v>34</v>
      </c>
      <c r="C11">
        <v>1</v>
      </c>
      <c r="D11">
        <v>15</v>
      </c>
      <c r="E11" t="s">
        <v>25</v>
      </c>
      <c r="F11" t="s">
        <v>29</v>
      </c>
      <c r="G11" t="s">
        <v>17</v>
      </c>
      <c r="H11" t="s">
        <v>373</v>
      </c>
      <c r="I11" t="s">
        <v>658</v>
      </c>
    </row>
    <row r="12" spans="1:9" x14ac:dyDescent="0.25">
      <c r="A12">
        <v>3</v>
      </c>
      <c r="B12">
        <v>34</v>
      </c>
      <c r="C12">
        <v>1</v>
      </c>
      <c r="D12">
        <v>16</v>
      </c>
      <c r="E12" t="s">
        <v>25</v>
      </c>
      <c r="F12" t="s">
        <v>29</v>
      </c>
      <c r="G12" t="s">
        <v>24</v>
      </c>
      <c r="H12" t="s">
        <v>374</v>
      </c>
      <c r="I12" t="s">
        <v>330</v>
      </c>
    </row>
    <row r="13" spans="1:9" x14ac:dyDescent="0.25">
      <c r="A13">
        <v>3</v>
      </c>
      <c r="B13">
        <v>34</v>
      </c>
      <c r="C13">
        <v>1</v>
      </c>
      <c r="D13">
        <v>17</v>
      </c>
      <c r="E13" t="s">
        <v>25</v>
      </c>
      <c r="F13" t="s">
        <v>29</v>
      </c>
      <c r="G13" t="s">
        <v>231</v>
      </c>
      <c r="H13" t="s">
        <v>329</v>
      </c>
      <c r="I13" t="s">
        <v>375</v>
      </c>
    </row>
    <row r="14" spans="1:9" x14ac:dyDescent="0.25">
      <c r="A14">
        <v>3</v>
      </c>
      <c r="B14">
        <v>34</v>
      </c>
      <c r="C14">
        <v>1</v>
      </c>
      <c r="D14">
        <v>18</v>
      </c>
      <c r="E14" t="s">
        <v>25</v>
      </c>
      <c r="F14" t="s">
        <v>29</v>
      </c>
      <c r="G14" t="s">
        <v>18</v>
      </c>
      <c r="H14" t="s">
        <v>376</v>
      </c>
      <c r="I14" t="s">
        <v>369</v>
      </c>
    </row>
    <row r="15" spans="1:9" x14ac:dyDescent="0.25">
      <c r="A15">
        <v>3</v>
      </c>
      <c r="B15">
        <v>34</v>
      </c>
      <c r="C15">
        <v>1</v>
      </c>
      <c r="D15">
        <v>19</v>
      </c>
      <c r="E15" t="s">
        <v>25</v>
      </c>
      <c r="F15" t="s">
        <v>29</v>
      </c>
      <c r="G15" t="s">
        <v>19</v>
      </c>
      <c r="H15" t="s">
        <v>659</v>
      </c>
      <c r="I15" t="s">
        <v>660</v>
      </c>
    </row>
    <row r="16" spans="1:9" x14ac:dyDescent="0.25">
      <c r="A16">
        <v>3</v>
      </c>
      <c r="B16">
        <v>34</v>
      </c>
      <c r="C16">
        <v>1</v>
      </c>
      <c r="D16">
        <v>20</v>
      </c>
      <c r="E16" t="s">
        <v>25</v>
      </c>
      <c r="F16" t="s">
        <v>29</v>
      </c>
      <c r="G16" t="s">
        <v>51</v>
      </c>
      <c r="H16" t="s">
        <v>377</v>
      </c>
      <c r="I16" t="s">
        <v>661</v>
      </c>
    </row>
  </sheetData>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2"/>
  <sheetViews>
    <sheetView workbookViewId="0">
      <selection activeCell="G2" sqref="G2:I16"/>
    </sheetView>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6.85546875" bestFit="1" customWidth="1"/>
    <col min="6" max="6" width="11.710937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5</v>
      </c>
      <c r="B2">
        <v>51</v>
      </c>
      <c r="C2">
        <v>1</v>
      </c>
      <c r="D2">
        <v>1</v>
      </c>
      <c r="E2" t="s">
        <v>31</v>
      </c>
      <c r="F2" t="s">
        <v>32</v>
      </c>
      <c r="G2" t="s">
        <v>11</v>
      </c>
      <c r="H2" t="s">
        <v>662</v>
      </c>
      <c r="I2" t="s">
        <v>663</v>
      </c>
    </row>
    <row r="3" spans="1:9" x14ac:dyDescent="0.25">
      <c r="A3">
        <v>5</v>
      </c>
      <c r="B3">
        <v>51</v>
      </c>
      <c r="C3">
        <v>1</v>
      </c>
      <c r="D3">
        <v>7</v>
      </c>
      <c r="E3" t="s">
        <v>31</v>
      </c>
      <c r="F3" t="s">
        <v>32</v>
      </c>
      <c r="G3" t="s">
        <v>14</v>
      </c>
      <c r="H3" t="s">
        <v>378</v>
      </c>
      <c r="I3" t="s">
        <v>379</v>
      </c>
    </row>
    <row r="4" spans="1:9" x14ac:dyDescent="0.25">
      <c r="A4">
        <v>5</v>
      </c>
      <c r="B4">
        <v>51</v>
      </c>
      <c r="C4">
        <v>1</v>
      </c>
      <c r="D4">
        <v>8</v>
      </c>
      <c r="E4" t="s">
        <v>31</v>
      </c>
      <c r="F4" t="s">
        <v>32</v>
      </c>
      <c r="G4" t="s">
        <v>233</v>
      </c>
      <c r="H4" t="s">
        <v>664</v>
      </c>
      <c r="I4" t="s">
        <v>380</v>
      </c>
    </row>
    <row r="5" spans="1:9" x14ac:dyDescent="0.25">
      <c r="A5">
        <v>5</v>
      </c>
      <c r="B5">
        <v>51</v>
      </c>
      <c r="C5">
        <v>1</v>
      </c>
      <c r="D5">
        <v>11</v>
      </c>
      <c r="E5" t="s">
        <v>31</v>
      </c>
      <c r="F5" t="s">
        <v>32</v>
      </c>
      <c r="G5" t="s">
        <v>15</v>
      </c>
      <c r="H5" t="s">
        <v>381</v>
      </c>
      <c r="I5" t="s">
        <v>665</v>
      </c>
    </row>
    <row r="6" spans="1:9" x14ac:dyDescent="0.25">
      <c r="A6">
        <v>5</v>
      </c>
      <c r="B6">
        <v>51</v>
      </c>
      <c r="C6">
        <v>1</v>
      </c>
      <c r="D6">
        <v>12</v>
      </c>
      <c r="E6" t="s">
        <v>31</v>
      </c>
      <c r="F6" t="s">
        <v>32</v>
      </c>
      <c r="G6" t="s">
        <v>16</v>
      </c>
      <c r="H6" t="s">
        <v>382</v>
      </c>
      <c r="I6" t="s">
        <v>383</v>
      </c>
    </row>
    <row r="7" spans="1:9" x14ac:dyDescent="0.25">
      <c r="A7">
        <v>5</v>
      </c>
      <c r="B7">
        <v>51</v>
      </c>
      <c r="C7">
        <v>1</v>
      </c>
      <c r="D7">
        <v>15</v>
      </c>
      <c r="E7" t="s">
        <v>31</v>
      </c>
      <c r="F7" t="s">
        <v>32</v>
      </c>
      <c r="G7" t="s">
        <v>17</v>
      </c>
      <c r="H7" t="s">
        <v>666</v>
      </c>
      <c r="I7" t="s">
        <v>667</v>
      </c>
    </row>
    <row r="8" spans="1:9" x14ac:dyDescent="0.25">
      <c r="A8">
        <v>5</v>
      </c>
      <c r="B8">
        <v>51</v>
      </c>
      <c r="C8">
        <v>1</v>
      </c>
      <c r="D8">
        <v>16</v>
      </c>
      <c r="E8" t="s">
        <v>31</v>
      </c>
      <c r="F8" t="s">
        <v>32</v>
      </c>
      <c r="G8" t="s">
        <v>24</v>
      </c>
      <c r="H8" t="s">
        <v>329</v>
      </c>
      <c r="I8" t="s">
        <v>330</v>
      </c>
    </row>
    <row r="9" spans="1:9" x14ac:dyDescent="0.25">
      <c r="A9">
        <v>5</v>
      </c>
      <c r="B9">
        <v>51</v>
      </c>
      <c r="C9">
        <v>1</v>
      </c>
      <c r="D9">
        <v>17</v>
      </c>
      <c r="E9" t="s">
        <v>31</v>
      </c>
      <c r="F9" t="s">
        <v>32</v>
      </c>
      <c r="G9" t="s">
        <v>231</v>
      </c>
      <c r="H9" t="s">
        <v>668</v>
      </c>
      <c r="I9" t="s">
        <v>669</v>
      </c>
    </row>
    <row r="10" spans="1:9" x14ac:dyDescent="0.25">
      <c r="A10">
        <v>5</v>
      </c>
      <c r="B10">
        <v>51</v>
      </c>
      <c r="C10">
        <v>1</v>
      </c>
      <c r="D10">
        <v>18</v>
      </c>
      <c r="E10" t="s">
        <v>31</v>
      </c>
      <c r="F10" t="s">
        <v>32</v>
      </c>
      <c r="G10" t="s">
        <v>18</v>
      </c>
      <c r="H10" t="s">
        <v>670</v>
      </c>
      <c r="I10" t="s">
        <v>671</v>
      </c>
    </row>
    <row r="11" spans="1:9" x14ac:dyDescent="0.25">
      <c r="A11">
        <v>5</v>
      </c>
      <c r="B11">
        <v>51</v>
      </c>
      <c r="C11">
        <v>1</v>
      </c>
      <c r="D11">
        <v>19</v>
      </c>
      <c r="E11" t="s">
        <v>31</v>
      </c>
      <c r="F11" t="s">
        <v>32</v>
      </c>
      <c r="G11" t="s">
        <v>19</v>
      </c>
      <c r="H11" t="s">
        <v>672</v>
      </c>
      <c r="I11" t="s">
        <v>673</v>
      </c>
    </row>
    <row r="12" spans="1:9" x14ac:dyDescent="0.25">
      <c r="A12">
        <v>5</v>
      </c>
      <c r="B12">
        <v>51</v>
      </c>
      <c r="C12">
        <v>1</v>
      </c>
      <c r="D12">
        <v>20</v>
      </c>
      <c r="E12" t="s">
        <v>31</v>
      </c>
      <c r="F12" t="s">
        <v>32</v>
      </c>
      <c r="G12" t="s">
        <v>51</v>
      </c>
      <c r="H12" t="s">
        <v>674</v>
      </c>
      <c r="I12" t="s">
        <v>675</v>
      </c>
    </row>
  </sheetData>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0"/>
  <sheetViews>
    <sheetView workbookViewId="0">
      <selection activeCell="G2" sqref="G2:I16"/>
    </sheetView>
  </sheetViews>
  <sheetFormatPr baseColWidth="10" defaultColWidth="9.140625" defaultRowHeight="15" x14ac:dyDescent="0.25"/>
  <cols>
    <col min="6" max="6" width="12"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5</v>
      </c>
      <c r="B2">
        <v>53</v>
      </c>
      <c r="C2">
        <v>3</v>
      </c>
      <c r="D2">
        <v>1</v>
      </c>
      <c r="E2" t="s">
        <v>31</v>
      </c>
      <c r="F2" t="s">
        <v>33</v>
      </c>
      <c r="G2" t="s">
        <v>11</v>
      </c>
      <c r="H2" t="s">
        <v>384</v>
      </c>
      <c r="I2" t="s">
        <v>676</v>
      </c>
    </row>
    <row r="3" spans="1:9" x14ac:dyDescent="0.25">
      <c r="A3">
        <v>5</v>
      </c>
      <c r="B3">
        <v>53</v>
      </c>
      <c r="C3">
        <v>3</v>
      </c>
      <c r="D3">
        <v>8</v>
      </c>
      <c r="E3" t="s">
        <v>31</v>
      </c>
      <c r="F3" t="s">
        <v>33</v>
      </c>
      <c r="G3" t="s">
        <v>233</v>
      </c>
      <c r="H3" t="s">
        <v>329</v>
      </c>
      <c r="I3" t="s">
        <v>396</v>
      </c>
    </row>
    <row r="4" spans="1:9" x14ac:dyDescent="0.25">
      <c r="A4">
        <v>5</v>
      </c>
      <c r="B4">
        <v>53</v>
      </c>
      <c r="C4">
        <v>3</v>
      </c>
      <c r="D4">
        <v>12</v>
      </c>
      <c r="E4" t="s">
        <v>31</v>
      </c>
      <c r="F4" t="s">
        <v>33</v>
      </c>
      <c r="G4" t="s">
        <v>16</v>
      </c>
      <c r="H4" t="s">
        <v>677</v>
      </c>
      <c r="I4" t="s">
        <v>678</v>
      </c>
    </row>
    <row r="5" spans="1:9" x14ac:dyDescent="0.25">
      <c r="A5">
        <v>5</v>
      </c>
      <c r="B5">
        <v>53</v>
      </c>
      <c r="C5">
        <v>3</v>
      </c>
      <c r="D5">
        <v>15</v>
      </c>
      <c r="E5" t="s">
        <v>31</v>
      </c>
      <c r="F5" t="s">
        <v>33</v>
      </c>
      <c r="G5" t="s">
        <v>17</v>
      </c>
      <c r="H5" t="s">
        <v>385</v>
      </c>
      <c r="I5" t="s">
        <v>679</v>
      </c>
    </row>
    <row r="6" spans="1:9" x14ac:dyDescent="0.25">
      <c r="A6">
        <v>5</v>
      </c>
      <c r="B6">
        <v>53</v>
      </c>
      <c r="C6">
        <v>3</v>
      </c>
      <c r="D6">
        <v>16</v>
      </c>
      <c r="E6" t="s">
        <v>31</v>
      </c>
      <c r="F6" t="s">
        <v>33</v>
      </c>
      <c r="G6" t="s">
        <v>24</v>
      </c>
      <c r="H6" t="s">
        <v>329</v>
      </c>
      <c r="I6" t="s">
        <v>330</v>
      </c>
    </row>
    <row r="7" spans="1:9" x14ac:dyDescent="0.25">
      <c r="A7">
        <v>5</v>
      </c>
      <c r="B7">
        <v>53</v>
      </c>
      <c r="C7">
        <v>3</v>
      </c>
      <c r="D7">
        <v>17</v>
      </c>
      <c r="E7" t="s">
        <v>31</v>
      </c>
      <c r="F7" t="s">
        <v>33</v>
      </c>
      <c r="G7" t="s">
        <v>231</v>
      </c>
      <c r="H7" t="s">
        <v>386</v>
      </c>
      <c r="I7" t="s">
        <v>680</v>
      </c>
    </row>
    <row r="8" spans="1:9" x14ac:dyDescent="0.25">
      <c r="A8">
        <v>5</v>
      </c>
      <c r="B8">
        <v>53</v>
      </c>
      <c r="C8">
        <v>3</v>
      </c>
      <c r="D8">
        <v>18</v>
      </c>
      <c r="E8" t="s">
        <v>31</v>
      </c>
      <c r="F8" t="s">
        <v>33</v>
      </c>
      <c r="G8" t="s">
        <v>18</v>
      </c>
      <c r="H8" t="s">
        <v>329</v>
      </c>
      <c r="I8" t="s">
        <v>396</v>
      </c>
    </row>
    <row r="9" spans="1:9" x14ac:dyDescent="0.25">
      <c r="A9">
        <v>5</v>
      </c>
      <c r="B9">
        <v>53</v>
      </c>
      <c r="C9">
        <v>3</v>
      </c>
      <c r="D9">
        <v>19</v>
      </c>
      <c r="E9" t="s">
        <v>31</v>
      </c>
      <c r="F9" t="s">
        <v>33</v>
      </c>
      <c r="G9" t="s">
        <v>19</v>
      </c>
      <c r="H9" t="s">
        <v>329</v>
      </c>
      <c r="I9" t="s">
        <v>396</v>
      </c>
    </row>
    <row r="10" spans="1:9" x14ac:dyDescent="0.25">
      <c r="A10">
        <v>5</v>
      </c>
      <c r="B10">
        <v>53</v>
      </c>
      <c r="C10">
        <v>3</v>
      </c>
      <c r="D10">
        <v>20</v>
      </c>
      <c r="E10" t="s">
        <v>31</v>
      </c>
      <c r="F10" t="s">
        <v>33</v>
      </c>
      <c r="G10" t="s">
        <v>51</v>
      </c>
      <c r="H10" t="s">
        <v>681</v>
      </c>
      <c r="I10" t="s">
        <v>682</v>
      </c>
    </row>
  </sheetData>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11"/>
  <sheetViews>
    <sheetView workbookViewId="0">
      <selection activeCell="G2" sqref="G2:I16"/>
    </sheetView>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6.85546875" bestFit="1" customWidth="1"/>
    <col min="6" max="6" width="11.8554687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5</v>
      </c>
      <c r="B2">
        <v>54</v>
      </c>
      <c r="C2">
        <v>2</v>
      </c>
      <c r="D2">
        <v>1</v>
      </c>
      <c r="E2" t="s">
        <v>31</v>
      </c>
      <c r="F2" t="s">
        <v>34</v>
      </c>
      <c r="G2" t="s">
        <v>11</v>
      </c>
      <c r="H2" t="s">
        <v>329</v>
      </c>
      <c r="I2" t="s">
        <v>330</v>
      </c>
    </row>
    <row r="3" spans="1:9" x14ac:dyDescent="0.25">
      <c r="A3">
        <v>5</v>
      </c>
      <c r="B3">
        <v>54</v>
      </c>
      <c r="C3">
        <v>2</v>
      </c>
      <c r="D3">
        <v>7</v>
      </c>
      <c r="E3" t="s">
        <v>31</v>
      </c>
      <c r="F3" t="s">
        <v>34</v>
      </c>
      <c r="G3" t="s">
        <v>14</v>
      </c>
      <c r="H3" t="s">
        <v>329</v>
      </c>
      <c r="I3" t="s">
        <v>387</v>
      </c>
    </row>
    <row r="4" spans="1:9" x14ac:dyDescent="0.25">
      <c r="A4">
        <v>5</v>
      </c>
      <c r="B4">
        <v>54</v>
      </c>
      <c r="C4">
        <v>2</v>
      </c>
      <c r="D4">
        <v>8</v>
      </c>
      <c r="E4" t="s">
        <v>31</v>
      </c>
      <c r="F4" t="s">
        <v>34</v>
      </c>
      <c r="G4" t="s">
        <v>233</v>
      </c>
      <c r="H4" t="s">
        <v>329</v>
      </c>
      <c r="I4" t="s">
        <v>388</v>
      </c>
    </row>
    <row r="5" spans="1:9" x14ac:dyDescent="0.25">
      <c r="A5">
        <v>5</v>
      </c>
      <c r="B5">
        <v>54</v>
      </c>
      <c r="C5">
        <v>2</v>
      </c>
      <c r="D5">
        <v>12</v>
      </c>
      <c r="E5" t="s">
        <v>31</v>
      </c>
      <c r="F5" t="s">
        <v>34</v>
      </c>
      <c r="G5" t="s">
        <v>16</v>
      </c>
      <c r="H5" t="s">
        <v>389</v>
      </c>
      <c r="I5" t="s">
        <v>390</v>
      </c>
    </row>
    <row r="6" spans="1:9" x14ac:dyDescent="0.25">
      <c r="A6">
        <v>5</v>
      </c>
      <c r="B6">
        <v>54</v>
      </c>
      <c r="C6">
        <v>2</v>
      </c>
      <c r="D6">
        <v>15</v>
      </c>
      <c r="E6" t="s">
        <v>31</v>
      </c>
      <c r="F6" t="s">
        <v>34</v>
      </c>
      <c r="G6" t="s">
        <v>17</v>
      </c>
      <c r="H6" t="s">
        <v>391</v>
      </c>
      <c r="I6" t="s">
        <v>392</v>
      </c>
    </row>
    <row r="7" spans="1:9" x14ac:dyDescent="0.25">
      <c r="A7">
        <v>5</v>
      </c>
      <c r="B7">
        <v>54</v>
      </c>
      <c r="C7">
        <v>2</v>
      </c>
      <c r="D7">
        <v>16</v>
      </c>
      <c r="E7" t="s">
        <v>31</v>
      </c>
      <c r="F7" t="s">
        <v>34</v>
      </c>
      <c r="G7" t="s">
        <v>24</v>
      </c>
      <c r="H7" t="s">
        <v>329</v>
      </c>
      <c r="I7" t="s">
        <v>396</v>
      </c>
    </row>
    <row r="8" spans="1:9" x14ac:dyDescent="0.25">
      <c r="A8">
        <v>5</v>
      </c>
      <c r="B8">
        <v>54</v>
      </c>
      <c r="C8">
        <v>2</v>
      </c>
      <c r="D8">
        <v>17</v>
      </c>
      <c r="E8" t="s">
        <v>31</v>
      </c>
      <c r="F8" t="s">
        <v>34</v>
      </c>
      <c r="G8" t="s">
        <v>231</v>
      </c>
      <c r="H8" t="s">
        <v>329</v>
      </c>
      <c r="I8" t="s">
        <v>393</v>
      </c>
    </row>
    <row r="9" spans="1:9" x14ac:dyDescent="0.25">
      <c r="A9">
        <v>5</v>
      </c>
      <c r="B9">
        <v>54</v>
      </c>
      <c r="C9">
        <v>2</v>
      </c>
      <c r="D9">
        <v>18</v>
      </c>
      <c r="E9" t="s">
        <v>31</v>
      </c>
      <c r="F9" t="s">
        <v>34</v>
      </c>
      <c r="G9" t="s">
        <v>18</v>
      </c>
      <c r="H9" t="s">
        <v>329</v>
      </c>
      <c r="I9" t="s">
        <v>394</v>
      </c>
    </row>
    <row r="10" spans="1:9" x14ac:dyDescent="0.25">
      <c r="A10">
        <v>5</v>
      </c>
      <c r="B10">
        <v>54</v>
      </c>
      <c r="C10">
        <v>2</v>
      </c>
      <c r="D10">
        <v>19</v>
      </c>
      <c r="E10" t="s">
        <v>31</v>
      </c>
      <c r="F10" t="s">
        <v>34</v>
      </c>
      <c r="G10" t="s">
        <v>19</v>
      </c>
      <c r="H10" t="s">
        <v>395</v>
      </c>
      <c r="I10" t="s">
        <v>396</v>
      </c>
    </row>
    <row r="11" spans="1:9" x14ac:dyDescent="0.25">
      <c r="A11">
        <v>5</v>
      </c>
      <c r="B11">
        <v>54</v>
      </c>
      <c r="C11">
        <v>2</v>
      </c>
      <c r="D11">
        <v>20</v>
      </c>
      <c r="E11" t="s">
        <v>31</v>
      </c>
      <c r="F11" t="s">
        <v>34</v>
      </c>
      <c r="G11" t="s">
        <v>51</v>
      </c>
      <c r="H11" t="s">
        <v>397</v>
      </c>
      <c r="I11" t="s">
        <v>683</v>
      </c>
    </row>
  </sheetData>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3"/>
  <sheetViews>
    <sheetView workbookViewId="0">
      <selection activeCell="G2" sqref="G2:I16"/>
    </sheetView>
  </sheetViews>
  <sheetFormatPr baseColWidth="10" defaultColWidth="9.140625" defaultRowHeight="15" x14ac:dyDescent="0.25"/>
  <cols>
    <col min="1" max="1" width="3.28515625" bestFit="1" customWidth="1"/>
    <col min="2" max="2" width="6.28515625" bestFit="1" customWidth="1"/>
    <col min="3" max="3" width="5.5703125" bestFit="1" customWidth="1"/>
    <col min="4" max="4" width="9.5703125" bestFit="1" customWidth="1"/>
    <col min="5" max="5" width="6.85546875" bestFit="1" customWidth="1"/>
    <col min="6" max="6" width="11.7109375" bestFit="1" customWidth="1"/>
    <col min="7" max="7" width="15.42578125" bestFit="1" customWidth="1"/>
    <col min="8" max="8" width="17.42578125" bestFit="1" customWidth="1"/>
    <col min="9" max="9" width="34.85546875" bestFit="1" customWidth="1"/>
  </cols>
  <sheetData>
    <row r="1" spans="1:9" x14ac:dyDescent="0.25">
      <c r="A1" t="s">
        <v>3</v>
      </c>
      <c r="B1" t="s">
        <v>5</v>
      </c>
      <c r="C1" t="s">
        <v>175</v>
      </c>
      <c r="D1" t="s">
        <v>322</v>
      </c>
      <c r="E1" t="s">
        <v>4</v>
      </c>
      <c r="F1" t="s">
        <v>6</v>
      </c>
      <c r="G1" t="s">
        <v>47</v>
      </c>
      <c r="H1" t="s">
        <v>60</v>
      </c>
      <c r="I1" t="s">
        <v>132</v>
      </c>
    </row>
    <row r="2" spans="1:9" x14ac:dyDescent="0.25">
      <c r="A2">
        <v>7</v>
      </c>
      <c r="B2">
        <v>71</v>
      </c>
      <c r="C2">
        <v>1</v>
      </c>
      <c r="D2">
        <v>1</v>
      </c>
      <c r="E2" t="s">
        <v>36</v>
      </c>
      <c r="F2" t="s">
        <v>37</v>
      </c>
      <c r="G2" t="s">
        <v>11</v>
      </c>
      <c r="H2" t="s">
        <v>398</v>
      </c>
      <c r="I2" t="s">
        <v>399</v>
      </c>
    </row>
    <row r="3" spans="1:9" x14ac:dyDescent="0.25">
      <c r="A3">
        <v>7</v>
      </c>
      <c r="B3">
        <v>71</v>
      </c>
      <c r="C3">
        <v>1</v>
      </c>
      <c r="D3">
        <v>6</v>
      </c>
      <c r="E3" t="s">
        <v>36</v>
      </c>
      <c r="F3" t="s">
        <v>37</v>
      </c>
      <c r="G3" t="s">
        <v>13</v>
      </c>
      <c r="H3" t="s">
        <v>400</v>
      </c>
      <c r="I3" t="s">
        <v>684</v>
      </c>
    </row>
    <row r="4" spans="1:9" x14ac:dyDescent="0.25">
      <c r="A4">
        <v>7</v>
      </c>
      <c r="B4">
        <v>71</v>
      </c>
      <c r="C4">
        <v>1</v>
      </c>
      <c r="D4">
        <v>7</v>
      </c>
      <c r="E4" t="s">
        <v>36</v>
      </c>
      <c r="F4" t="s">
        <v>37</v>
      </c>
      <c r="G4" t="s">
        <v>14</v>
      </c>
      <c r="H4" t="s">
        <v>401</v>
      </c>
      <c r="I4" t="s">
        <v>685</v>
      </c>
    </row>
    <row r="5" spans="1:9" x14ac:dyDescent="0.25">
      <c r="A5">
        <v>7</v>
      </c>
      <c r="B5">
        <v>71</v>
      </c>
      <c r="C5">
        <v>1</v>
      </c>
      <c r="D5">
        <v>8</v>
      </c>
      <c r="E5" t="s">
        <v>36</v>
      </c>
      <c r="F5" t="s">
        <v>37</v>
      </c>
      <c r="G5" t="s">
        <v>233</v>
      </c>
      <c r="H5" t="s">
        <v>402</v>
      </c>
      <c r="I5" t="s">
        <v>686</v>
      </c>
    </row>
    <row r="6" spans="1:9" x14ac:dyDescent="0.25">
      <c r="A6">
        <v>7</v>
      </c>
      <c r="B6">
        <v>71</v>
      </c>
      <c r="C6">
        <v>1</v>
      </c>
      <c r="D6">
        <v>11</v>
      </c>
      <c r="E6" t="s">
        <v>36</v>
      </c>
      <c r="F6" t="s">
        <v>37</v>
      </c>
      <c r="G6" t="s">
        <v>15</v>
      </c>
      <c r="H6" t="s">
        <v>403</v>
      </c>
      <c r="I6" t="s">
        <v>404</v>
      </c>
    </row>
    <row r="7" spans="1:9" x14ac:dyDescent="0.25">
      <c r="A7">
        <v>7</v>
      </c>
      <c r="B7">
        <v>71</v>
      </c>
      <c r="C7">
        <v>1</v>
      </c>
      <c r="D7">
        <v>12</v>
      </c>
      <c r="E7" t="s">
        <v>36</v>
      </c>
      <c r="F7" t="s">
        <v>37</v>
      </c>
      <c r="G7" t="s">
        <v>16</v>
      </c>
      <c r="H7" t="s">
        <v>405</v>
      </c>
      <c r="I7" t="s">
        <v>687</v>
      </c>
    </row>
    <row r="8" spans="1:9" x14ac:dyDescent="0.25">
      <c r="A8">
        <v>7</v>
      </c>
      <c r="B8">
        <v>71</v>
      </c>
      <c r="C8">
        <v>1</v>
      </c>
      <c r="D8">
        <v>15</v>
      </c>
      <c r="E8" t="s">
        <v>36</v>
      </c>
      <c r="F8" t="s">
        <v>37</v>
      </c>
      <c r="G8" t="s">
        <v>17</v>
      </c>
      <c r="H8" t="s">
        <v>406</v>
      </c>
      <c r="I8" t="s">
        <v>688</v>
      </c>
    </row>
    <row r="9" spans="1:9" x14ac:dyDescent="0.25">
      <c r="A9">
        <v>7</v>
      </c>
      <c r="B9">
        <v>71</v>
      </c>
      <c r="C9">
        <v>1</v>
      </c>
      <c r="D9">
        <v>16</v>
      </c>
      <c r="E9" t="s">
        <v>36</v>
      </c>
      <c r="F9" t="s">
        <v>37</v>
      </c>
      <c r="G9" t="s">
        <v>24</v>
      </c>
      <c r="H9" t="s">
        <v>689</v>
      </c>
      <c r="I9" t="s">
        <v>690</v>
      </c>
    </row>
    <row r="10" spans="1:9" x14ac:dyDescent="0.25">
      <c r="A10">
        <v>7</v>
      </c>
      <c r="B10">
        <v>71</v>
      </c>
      <c r="C10">
        <v>1</v>
      </c>
      <c r="D10">
        <v>17</v>
      </c>
      <c r="E10" t="s">
        <v>36</v>
      </c>
      <c r="F10" t="s">
        <v>37</v>
      </c>
      <c r="G10" t="s">
        <v>231</v>
      </c>
      <c r="H10" t="s">
        <v>407</v>
      </c>
      <c r="I10" t="s">
        <v>691</v>
      </c>
    </row>
    <row r="11" spans="1:9" x14ac:dyDescent="0.25">
      <c r="A11">
        <v>7</v>
      </c>
      <c r="B11">
        <v>71</v>
      </c>
      <c r="C11">
        <v>1</v>
      </c>
      <c r="D11">
        <v>18</v>
      </c>
      <c r="E11" t="s">
        <v>36</v>
      </c>
      <c r="F11" t="s">
        <v>37</v>
      </c>
      <c r="G11" t="s">
        <v>18</v>
      </c>
      <c r="H11" t="s">
        <v>408</v>
      </c>
      <c r="I11" t="s">
        <v>692</v>
      </c>
    </row>
    <row r="12" spans="1:9" x14ac:dyDescent="0.25">
      <c r="A12">
        <v>7</v>
      </c>
      <c r="B12">
        <v>71</v>
      </c>
      <c r="C12">
        <v>1</v>
      </c>
      <c r="D12">
        <v>19</v>
      </c>
      <c r="E12" t="s">
        <v>36</v>
      </c>
      <c r="F12" t="s">
        <v>37</v>
      </c>
      <c r="G12" t="s">
        <v>19</v>
      </c>
      <c r="H12" t="s">
        <v>409</v>
      </c>
      <c r="I12" t="s">
        <v>410</v>
      </c>
    </row>
    <row r="13" spans="1:9" x14ac:dyDescent="0.25">
      <c r="A13">
        <v>7</v>
      </c>
      <c r="B13">
        <v>71</v>
      </c>
      <c r="C13">
        <v>1</v>
      </c>
      <c r="D13">
        <v>20</v>
      </c>
      <c r="E13" t="s">
        <v>36</v>
      </c>
      <c r="F13" t="s">
        <v>37</v>
      </c>
      <c r="G13" t="s">
        <v>51</v>
      </c>
      <c r="H13" t="s">
        <v>411</v>
      </c>
      <c r="I13" t="s">
        <v>693</v>
      </c>
    </row>
  </sheetData>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15"/>
  <sheetViews>
    <sheetView workbookViewId="0">
      <selection activeCell="G2" sqref="G2:I16"/>
    </sheetView>
  </sheetViews>
  <sheetFormatPr baseColWidth="10" defaultColWidth="9.140625" defaultRowHeight="15" x14ac:dyDescent="0.25"/>
  <cols>
    <col min="1" max="1" width="3.28515625" bestFit="1" customWidth="1"/>
    <col min="2" max="2" width="9.5703125" bestFit="1" customWidth="1"/>
    <col min="3" max="3" width="6.85546875" bestFit="1" customWidth="1"/>
    <col min="4" max="4" width="15.42578125" bestFit="1" customWidth="1"/>
    <col min="5" max="5" width="12.7109375" bestFit="1" customWidth="1"/>
    <col min="6" max="7" width="13.5703125" bestFit="1" customWidth="1"/>
    <col min="8" max="8" width="20.28515625" bestFit="1" customWidth="1"/>
    <col min="9" max="9" width="15.7109375" bestFit="1" customWidth="1"/>
  </cols>
  <sheetData>
    <row r="1" spans="1:9" x14ac:dyDescent="0.25">
      <c r="A1" t="s">
        <v>3</v>
      </c>
      <c r="B1" t="s">
        <v>322</v>
      </c>
      <c r="C1" t="s">
        <v>4</v>
      </c>
      <c r="D1" t="s">
        <v>47</v>
      </c>
      <c r="E1" t="s">
        <v>32</v>
      </c>
      <c r="F1" t="s">
        <v>34</v>
      </c>
      <c r="G1" t="s">
        <v>33</v>
      </c>
      <c r="H1" t="s">
        <v>41</v>
      </c>
      <c r="I1" t="s">
        <v>35</v>
      </c>
    </row>
    <row r="2" spans="1:9" x14ac:dyDescent="0.25">
      <c r="A2">
        <v>5</v>
      </c>
      <c r="B2">
        <v>1</v>
      </c>
      <c r="C2" t="s">
        <v>31</v>
      </c>
      <c r="D2" t="s">
        <v>11</v>
      </c>
      <c r="E2" t="s">
        <v>527</v>
      </c>
      <c r="F2" t="s">
        <v>412</v>
      </c>
      <c r="G2" t="s">
        <v>413</v>
      </c>
      <c r="H2" t="s">
        <v>414</v>
      </c>
      <c r="I2" t="s">
        <v>415</v>
      </c>
    </row>
    <row r="3" spans="1:9" x14ac:dyDescent="0.25">
      <c r="A3">
        <v>5</v>
      </c>
      <c r="B3">
        <v>3</v>
      </c>
      <c r="C3" t="s">
        <v>31</v>
      </c>
      <c r="D3" t="s">
        <v>232</v>
      </c>
      <c r="E3" t="s">
        <v>416</v>
      </c>
      <c r="F3" t="s">
        <v>416</v>
      </c>
      <c r="G3" t="s">
        <v>416</v>
      </c>
      <c r="H3" t="s">
        <v>416</v>
      </c>
      <c r="I3" t="s">
        <v>412</v>
      </c>
    </row>
    <row r="4" spans="1:9" x14ac:dyDescent="0.25">
      <c r="A4">
        <v>5</v>
      </c>
      <c r="B4">
        <v>4</v>
      </c>
      <c r="C4" t="s">
        <v>31</v>
      </c>
      <c r="D4" t="s">
        <v>229</v>
      </c>
      <c r="E4" t="s">
        <v>416</v>
      </c>
      <c r="F4" t="s">
        <v>416</v>
      </c>
      <c r="G4" t="s">
        <v>414</v>
      </c>
      <c r="H4" t="s">
        <v>416</v>
      </c>
      <c r="I4" t="s">
        <v>414</v>
      </c>
    </row>
    <row r="5" spans="1:9" x14ac:dyDescent="0.25">
      <c r="A5">
        <v>5</v>
      </c>
      <c r="B5">
        <v>6</v>
      </c>
      <c r="C5" t="s">
        <v>31</v>
      </c>
      <c r="D5" t="s">
        <v>13</v>
      </c>
      <c r="E5" t="s">
        <v>412</v>
      </c>
      <c r="F5" t="s">
        <v>412</v>
      </c>
      <c r="G5" t="s">
        <v>412</v>
      </c>
      <c r="H5" t="s">
        <v>412</v>
      </c>
      <c r="I5" t="s">
        <v>412</v>
      </c>
    </row>
    <row r="6" spans="1:9" x14ac:dyDescent="0.25">
      <c r="A6">
        <v>5</v>
      </c>
      <c r="B6">
        <v>7</v>
      </c>
      <c r="C6" t="s">
        <v>31</v>
      </c>
      <c r="D6" t="s">
        <v>14</v>
      </c>
      <c r="E6" t="s">
        <v>412</v>
      </c>
      <c r="F6" t="s">
        <v>412</v>
      </c>
      <c r="G6" t="s">
        <v>412</v>
      </c>
      <c r="H6" t="s">
        <v>412</v>
      </c>
      <c r="I6" t="s">
        <v>417</v>
      </c>
    </row>
    <row r="7" spans="1:9" x14ac:dyDescent="0.25">
      <c r="A7">
        <v>5</v>
      </c>
      <c r="B7">
        <v>8</v>
      </c>
      <c r="C7" t="s">
        <v>31</v>
      </c>
      <c r="D7" t="s">
        <v>233</v>
      </c>
      <c r="E7" t="s">
        <v>412</v>
      </c>
      <c r="F7" t="s">
        <v>412</v>
      </c>
      <c r="G7" t="s">
        <v>412</v>
      </c>
      <c r="H7" t="s">
        <v>412</v>
      </c>
      <c r="I7" t="s">
        <v>412</v>
      </c>
    </row>
    <row r="8" spans="1:9" x14ac:dyDescent="0.25">
      <c r="A8">
        <v>5</v>
      </c>
      <c r="B8">
        <v>11</v>
      </c>
      <c r="C8" t="s">
        <v>31</v>
      </c>
      <c r="D8" t="s">
        <v>15</v>
      </c>
      <c r="E8" t="s">
        <v>412</v>
      </c>
      <c r="F8" t="s">
        <v>414</v>
      </c>
      <c r="G8" t="s">
        <v>412</v>
      </c>
      <c r="H8" t="s">
        <v>414</v>
      </c>
      <c r="I8" t="s">
        <v>412</v>
      </c>
    </row>
    <row r="9" spans="1:9" x14ac:dyDescent="0.25">
      <c r="A9">
        <v>5</v>
      </c>
      <c r="B9">
        <v>12</v>
      </c>
      <c r="C9" t="s">
        <v>31</v>
      </c>
      <c r="D9" t="s">
        <v>16</v>
      </c>
      <c r="E9" t="s">
        <v>528</v>
      </c>
      <c r="F9" t="s">
        <v>418</v>
      </c>
      <c r="G9" t="s">
        <v>529</v>
      </c>
      <c r="H9" t="s">
        <v>412</v>
      </c>
      <c r="I9" t="s">
        <v>419</v>
      </c>
    </row>
    <row r="10" spans="1:9" x14ac:dyDescent="0.25">
      <c r="A10">
        <v>5</v>
      </c>
      <c r="B10">
        <v>15</v>
      </c>
      <c r="C10" t="s">
        <v>31</v>
      </c>
      <c r="D10" t="s">
        <v>17</v>
      </c>
      <c r="E10" t="s">
        <v>530</v>
      </c>
      <c r="F10" t="s">
        <v>420</v>
      </c>
      <c r="G10" t="s">
        <v>421</v>
      </c>
      <c r="H10" t="s">
        <v>412</v>
      </c>
      <c r="I10" t="s">
        <v>422</v>
      </c>
    </row>
    <row r="11" spans="1:9" x14ac:dyDescent="0.25">
      <c r="A11">
        <v>5</v>
      </c>
      <c r="B11">
        <v>16</v>
      </c>
      <c r="C11" t="s">
        <v>31</v>
      </c>
      <c r="D11" t="s">
        <v>24</v>
      </c>
      <c r="E11" t="s">
        <v>412</v>
      </c>
      <c r="F11" t="s">
        <v>412</v>
      </c>
      <c r="G11" t="s">
        <v>412</v>
      </c>
      <c r="H11" t="s">
        <v>416</v>
      </c>
      <c r="I11" t="s">
        <v>412</v>
      </c>
    </row>
    <row r="12" spans="1:9" x14ac:dyDescent="0.25">
      <c r="A12">
        <v>5</v>
      </c>
      <c r="B12">
        <v>17</v>
      </c>
      <c r="C12" t="s">
        <v>31</v>
      </c>
      <c r="D12" t="s">
        <v>231</v>
      </c>
      <c r="E12" t="s">
        <v>531</v>
      </c>
      <c r="F12" t="s">
        <v>412</v>
      </c>
      <c r="G12" t="s">
        <v>423</v>
      </c>
      <c r="H12" t="s">
        <v>416</v>
      </c>
      <c r="I12" t="s">
        <v>424</v>
      </c>
    </row>
    <row r="13" spans="1:9" x14ac:dyDescent="0.25">
      <c r="A13">
        <v>5</v>
      </c>
      <c r="B13">
        <v>18</v>
      </c>
      <c r="C13" t="s">
        <v>31</v>
      </c>
      <c r="D13" t="s">
        <v>18</v>
      </c>
      <c r="E13" t="s">
        <v>412</v>
      </c>
      <c r="F13" t="s">
        <v>412</v>
      </c>
      <c r="G13" t="s">
        <v>412</v>
      </c>
      <c r="H13" t="s">
        <v>412</v>
      </c>
      <c r="I13" t="s">
        <v>412</v>
      </c>
    </row>
    <row r="14" spans="1:9" x14ac:dyDescent="0.25">
      <c r="A14">
        <v>5</v>
      </c>
      <c r="B14">
        <v>19</v>
      </c>
      <c r="C14" t="s">
        <v>31</v>
      </c>
      <c r="D14" t="s">
        <v>19</v>
      </c>
      <c r="E14" t="s">
        <v>412</v>
      </c>
      <c r="F14" t="s">
        <v>412</v>
      </c>
      <c r="G14" t="s">
        <v>412</v>
      </c>
      <c r="H14" t="s">
        <v>414</v>
      </c>
      <c r="I14" t="s">
        <v>425</v>
      </c>
    </row>
    <row r="15" spans="1:9" x14ac:dyDescent="0.25">
      <c r="A15">
        <v>5</v>
      </c>
      <c r="B15">
        <v>20</v>
      </c>
      <c r="C15" t="s">
        <v>31</v>
      </c>
      <c r="D15" t="s">
        <v>51</v>
      </c>
      <c r="E15" t="s">
        <v>532</v>
      </c>
      <c r="F15" t="s">
        <v>426</v>
      </c>
      <c r="G15" t="s">
        <v>533</v>
      </c>
      <c r="H15" t="s">
        <v>412</v>
      </c>
      <c r="I15" t="s">
        <v>427</v>
      </c>
    </row>
  </sheetData>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4"/>
  <sheetViews>
    <sheetView workbookViewId="0">
      <selection activeCell="G2" sqref="G2:I16"/>
    </sheetView>
  </sheetViews>
  <sheetFormatPr baseColWidth="10" defaultColWidth="9.140625" defaultRowHeight="15" x14ac:dyDescent="0.25"/>
  <cols>
    <col min="1" max="1" width="3.28515625" bestFit="1" customWidth="1"/>
    <col min="2" max="2" width="9.5703125" bestFit="1" customWidth="1"/>
    <col min="3" max="3" width="6.85546875" bestFit="1" customWidth="1"/>
    <col min="4" max="4" width="15.42578125" bestFit="1" customWidth="1"/>
    <col min="5" max="5" width="13.5703125" bestFit="1" customWidth="1"/>
    <col min="6" max="6" width="19" bestFit="1" customWidth="1"/>
    <col min="7" max="7" width="14.42578125" bestFit="1" customWidth="1"/>
  </cols>
  <sheetData>
    <row r="1" spans="1:7" x14ac:dyDescent="0.25">
      <c r="A1" t="s">
        <v>3</v>
      </c>
      <c r="B1" t="s">
        <v>322</v>
      </c>
      <c r="C1" t="s">
        <v>4</v>
      </c>
      <c r="D1" t="s">
        <v>47</v>
      </c>
      <c r="E1" t="s">
        <v>37</v>
      </c>
      <c r="F1" t="s">
        <v>42</v>
      </c>
      <c r="G1" t="s">
        <v>38</v>
      </c>
    </row>
    <row r="2" spans="1:7" x14ac:dyDescent="0.25">
      <c r="A2">
        <v>7</v>
      </c>
      <c r="B2">
        <v>1</v>
      </c>
      <c r="C2" t="s">
        <v>36</v>
      </c>
      <c r="D2" t="s">
        <v>11</v>
      </c>
      <c r="E2" t="s">
        <v>412</v>
      </c>
      <c r="F2" t="s">
        <v>414</v>
      </c>
      <c r="G2" t="s">
        <v>414</v>
      </c>
    </row>
    <row r="3" spans="1:7" x14ac:dyDescent="0.25">
      <c r="A3">
        <v>7</v>
      </c>
      <c r="B3">
        <v>3</v>
      </c>
      <c r="C3" t="s">
        <v>36</v>
      </c>
      <c r="D3" t="s">
        <v>232</v>
      </c>
      <c r="E3" t="s">
        <v>416</v>
      </c>
      <c r="F3" t="s">
        <v>416</v>
      </c>
      <c r="G3" t="s">
        <v>414</v>
      </c>
    </row>
    <row r="4" spans="1:7" x14ac:dyDescent="0.25">
      <c r="A4">
        <v>7</v>
      </c>
      <c r="B4">
        <v>6</v>
      </c>
      <c r="C4" t="s">
        <v>36</v>
      </c>
      <c r="D4" t="s">
        <v>13</v>
      </c>
      <c r="E4" t="s">
        <v>416</v>
      </c>
      <c r="F4" t="s">
        <v>416</v>
      </c>
      <c r="G4" t="s">
        <v>412</v>
      </c>
    </row>
    <row r="5" spans="1:7" x14ac:dyDescent="0.25">
      <c r="A5">
        <v>7</v>
      </c>
      <c r="B5">
        <v>7</v>
      </c>
      <c r="C5" t="s">
        <v>36</v>
      </c>
      <c r="D5" t="s">
        <v>14</v>
      </c>
      <c r="E5" t="s">
        <v>412</v>
      </c>
      <c r="F5" t="s">
        <v>412</v>
      </c>
      <c r="G5" t="s">
        <v>412</v>
      </c>
    </row>
    <row r="6" spans="1:7" x14ac:dyDescent="0.25">
      <c r="A6">
        <v>7</v>
      </c>
      <c r="B6">
        <v>8</v>
      </c>
      <c r="C6" t="s">
        <v>36</v>
      </c>
      <c r="D6" t="s">
        <v>233</v>
      </c>
      <c r="E6" t="s">
        <v>412</v>
      </c>
      <c r="F6" t="s">
        <v>416</v>
      </c>
      <c r="G6" t="s">
        <v>414</v>
      </c>
    </row>
    <row r="7" spans="1:7" x14ac:dyDescent="0.25">
      <c r="A7">
        <v>7</v>
      </c>
      <c r="B7">
        <v>11</v>
      </c>
      <c r="C7" t="s">
        <v>36</v>
      </c>
      <c r="D7" t="s">
        <v>15</v>
      </c>
      <c r="E7" t="s">
        <v>412</v>
      </c>
      <c r="F7" t="s">
        <v>414</v>
      </c>
      <c r="G7" t="s">
        <v>412</v>
      </c>
    </row>
    <row r="8" spans="1:7" x14ac:dyDescent="0.25">
      <c r="A8">
        <v>7</v>
      </c>
      <c r="B8">
        <v>12</v>
      </c>
      <c r="C8" t="s">
        <v>36</v>
      </c>
      <c r="D8" t="s">
        <v>16</v>
      </c>
      <c r="E8" t="s">
        <v>412</v>
      </c>
      <c r="F8" t="s">
        <v>412</v>
      </c>
      <c r="G8" t="s">
        <v>412</v>
      </c>
    </row>
    <row r="9" spans="1:7" x14ac:dyDescent="0.25">
      <c r="A9">
        <v>7</v>
      </c>
      <c r="B9">
        <v>15</v>
      </c>
      <c r="C9" t="s">
        <v>36</v>
      </c>
      <c r="D9" t="s">
        <v>17</v>
      </c>
      <c r="E9" t="s">
        <v>534</v>
      </c>
      <c r="F9" t="s">
        <v>412</v>
      </c>
      <c r="G9" t="s">
        <v>428</v>
      </c>
    </row>
    <row r="10" spans="1:7" x14ac:dyDescent="0.25">
      <c r="A10">
        <v>7</v>
      </c>
      <c r="B10">
        <v>16</v>
      </c>
      <c r="C10" t="s">
        <v>36</v>
      </c>
      <c r="D10" t="s">
        <v>24</v>
      </c>
      <c r="E10" t="s">
        <v>412</v>
      </c>
      <c r="F10" t="s">
        <v>416</v>
      </c>
      <c r="G10" t="s">
        <v>412</v>
      </c>
    </row>
    <row r="11" spans="1:7" x14ac:dyDescent="0.25">
      <c r="A11">
        <v>7</v>
      </c>
      <c r="B11">
        <v>17</v>
      </c>
      <c r="C11" t="s">
        <v>36</v>
      </c>
      <c r="D11" t="s">
        <v>231</v>
      </c>
      <c r="E11" t="s">
        <v>412</v>
      </c>
      <c r="F11" t="s">
        <v>416</v>
      </c>
      <c r="G11" t="s">
        <v>412</v>
      </c>
    </row>
    <row r="12" spans="1:7" x14ac:dyDescent="0.25">
      <c r="A12">
        <v>7</v>
      </c>
      <c r="B12">
        <v>18</v>
      </c>
      <c r="C12" t="s">
        <v>36</v>
      </c>
      <c r="D12" t="s">
        <v>18</v>
      </c>
      <c r="E12" t="s">
        <v>412</v>
      </c>
      <c r="F12" t="s">
        <v>416</v>
      </c>
      <c r="G12" t="s">
        <v>412</v>
      </c>
    </row>
    <row r="13" spans="1:7" x14ac:dyDescent="0.25">
      <c r="A13">
        <v>7</v>
      </c>
      <c r="B13">
        <v>19</v>
      </c>
      <c r="C13" t="s">
        <v>36</v>
      </c>
      <c r="D13" t="s">
        <v>19</v>
      </c>
      <c r="E13" t="s">
        <v>535</v>
      </c>
      <c r="F13" t="s">
        <v>416</v>
      </c>
      <c r="G13" t="s">
        <v>429</v>
      </c>
    </row>
    <row r="14" spans="1:7" x14ac:dyDescent="0.25">
      <c r="A14">
        <v>7</v>
      </c>
      <c r="B14">
        <v>20</v>
      </c>
      <c r="C14" t="s">
        <v>36</v>
      </c>
      <c r="D14" t="s">
        <v>51</v>
      </c>
      <c r="E14" t="s">
        <v>536</v>
      </c>
      <c r="F14" t="s">
        <v>412</v>
      </c>
      <c r="G14" t="s">
        <v>430</v>
      </c>
    </row>
  </sheetData>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16"/>
  <sheetViews>
    <sheetView workbookViewId="0">
      <selection activeCell="G2" sqref="G2:I16"/>
    </sheetView>
  </sheetViews>
  <sheetFormatPr baseColWidth="10" defaultColWidth="9.140625" defaultRowHeight="15" x14ac:dyDescent="0.25"/>
  <cols>
    <col min="1" max="1" width="3.28515625" bestFit="1" customWidth="1"/>
    <col min="2" max="2" width="9.5703125" bestFit="1" customWidth="1"/>
    <col min="3" max="3" width="6.85546875" bestFit="1" customWidth="1"/>
    <col min="4" max="4" width="15.42578125" bestFit="1" customWidth="1"/>
    <col min="5" max="5" width="22.5703125" bestFit="1" customWidth="1"/>
    <col min="6" max="6" width="18.5703125" bestFit="1" customWidth="1"/>
    <col min="7" max="7" width="12.7109375" bestFit="1" customWidth="1"/>
    <col min="8" max="8" width="13.5703125" bestFit="1" customWidth="1"/>
    <col min="9" max="9" width="16.140625" bestFit="1" customWidth="1"/>
    <col min="10" max="10" width="15" bestFit="1" customWidth="1"/>
  </cols>
  <sheetData>
    <row r="1" spans="1:10" x14ac:dyDescent="0.25">
      <c r="A1" t="s">
        <v>3</v>
      </c>
      <c r="B1" t="s">
        <v>322</v>
      </c>
      <c r="C1" t="s">
        <v>4</v>
      </c>
      <c r="D1" t="s">
        <v>47</v>
      </c>
      <c r="E1" t="s">
        <v>22</v>
      </c>
      <c r="F1" t="s">
        <v>20</v>
      </c>
      <c r="G1" t="s">
        <v>23</v>
      </c>
      <c r="H1" t="s">
        <v>9</v>
      </c>
      <c r="I1" t="s">
        <v>39</v>
      </c>
      <c r="J1" t="s">
        <v>21</v>
      </c>
    </row>
    <row r="2" spans="1:10" ht="30" x14ac:dyDescent="0.25">
      <c r="A2">
        <v>1</v>
      </c>
      <c r="B2">
        <v>1</v>
      </c>
      <c r="C2" t="s">
        <v>8</v>
      </c>
      <c r="D2" t="s">
        <v>11</v>
      </c>
      <c r="E2" s="19" t="s">
        <v>431</v>
      </c>
      <c r="F2" s="19" t="s">
        <v>537</v>
      </c>
      <c r="G2" t="s">
        <v>412</v>
      </c>
      <c r="H2" t="s">
        <v>538</v>
      </c>
      <c r="I2" t="s">
        <v>412</v>
      </c>
      <c r="J2" t="s">
        <v>412</v>
      </c>
    </row>
    <row r="3" spans="1:10" x14ac:dyDescent="0.25">
      <c r="A3">
        <v>1</v>
      </c>
      <c r="B3">
        <v>3</v>
      </c>
      <c r="C3" t="s">
        <v>8</v>
      </c>
      <c r="D3" t="s">
        <v>232</v>
      </c>
      <c r="E3" t="s">
        <v>412</v>
      </c>
      <c r="F3" t="s">
        <v>412</v>
      </c>
      <c r="G3" t="s">
        <v>412</v>
      </c>
      <c r="H3" t="s">
        <v>539</v>
      </c>
      <c r="I3" t="s">
        <v>412</v>
      </c>
      <c r="J3" t="s">
        <v>412</v>
      </c>
    </row>
    <row r="4" spans="1:10" x14ac:dyDescent="0.25">
      <c r="A4">
        <v>1</v>
      </c>
      <c r="B4">
        <v>4</v>
      </c>
      <c r="C4" t="s">
        <v>8</v>
      </c>
      <c r="D4" t="s">
        <v>229</v>
      </c>
      <c r="E4" t="s">
        <v>412</v>
      </c>
      <c r="F4" t="s">
        <v>412</v>
      </c>
      <c r="G4" t="s">
        <v>412</v>
      </c>
      <c r="H4" t="s">
        <v>412</v>
      </c>
      <c r="I4" t="s">
        <v>412</v>
      </c>
      <c r="J4" t="s">
        <v>412</v>
      </c>
    </row>
    <row r="5" spans="1:10" x14ac:dyDescent="0.25">
      <c r="A5">
        <v>1</v>
      </c>
      <c r="B5">
        <v>5</v>
      </c>
      <c r="C5" t="s">
        <v>8</v>
      </c>
      <c r="D5" t="s">
        <v>230</v>
      </c>
      <c r="E5" t="s">
        <v>412</v>
      </c>
      <c r="F5" t="s">
        <v>412</v>
      </c>
      <c r="G5" t="s">
        <v>412</v>
      </c>
      <c r="H5" t="s">
        <v>412</v>
      </c>
      <c r="I5" t="s">
        <v>412</v>
      </c>
      <c r="J5" t="s">
        <v>412</v>
      </c>
    </row>
    <row r="6" spans="1:10" x14ac:dyDescent="0.25">
      <c r="A6">
        <v>1</v>
      </c>
      <c r="B6">
        <v>6</v>
      </c>
      <c r="C6" t="s">
        <v>8</v>
      </c>
      <c r="D6" t="s">
        <v>13</v>
      </c>
      <c r="E6" t="s">
        <v>432</v>
      </c>
      <c r="F6" t="s">
        <v>540</v>
      </c>
      <c r="G6" t="s">
        <v>433</v>
      </c>
      <c r="H6" t="s">
        <v>412</v>
      </c>
      <c r="I6" t="s">
        <v>412</v>
      </c>
      <c r="J6" t="s">
        <v>412</v>
      </c>
    </row>
    <row r="7" spans="1:10" x14ac:dyDescent="0.25">
      <c r="A7">
        <v>1</v>
      </c>
      <c r="B7">
        <v>7</v>
      </c>
      <c r="C7" t="s">
        <v>8</v>
      </c>
      <c r="D7" t="s">
        <v>14</v>
      </c>
      <c r="E7" t="s">
        <v>412</v>
      </c>
      <c r="F7" t="s">
        <v>412</v>
      </c>
      <c r="G7" t="s">
        <v>412</v>
      </c>
      <c r="H7" t="s">
        <v>541</v>
      </c>
      <c r="I7" t="s">
        <v>412</v>
      </c>
      <c r="J7" t="s">
        <v>412</v>
      </c>
    </row>
    <row r="8" spans="1:10" x14ac:dyDescent="0.25">
      <c r="A8">
        <v>1</v>
      </c>
      <c r="B8">
        <v>8</v>
      </c>
      <c r="C8" t="s">
        <v>8</v>
      </c>
      <c r="D8" t="s">
        <v>233</v>
      </c>
      <c r="E8" t="s">
        <v>435</v>
      </c>
      <c r="F8" t="s">
        <v>542</v>
      </c>
      <c r="G8" t="s">
        <v>412</v>
      </c>
      <c r="H8" t="s">
        <v>543</v>
      </c>
      <c r="I8" t="s">
        <v>412</v>
      </c>
      <c r="J8" t="s">
        <v>412</v>
      </c>
    </row>
    <row r="9" spans="1:10" x14ac:dyDescent="0.25">
      <c r="A9">
        <v>1</v>
      </c>
      <c r="B9">
        <v>11</v>
      </c>
      <c r="C9" t="s">
        <v>8</v>
      </c>
      <c r="D9" t="s">
        <v>15</v>
      </c>
      <c r="E9" t="s">
        <v>412</v>
      </c>
      <c r="F9" t="s">
        <v>412</v>
      </c>
      <c r="G9" t="s">
        <v>412</v>
      </c>
      <c r="H9" t="s">
        <v>412</v>
      </c>
      <c r="I9" t="s">
        <v>412</v>
      </c>
      <c r="J9" t="s">
        <v>412</v>
      </c>
    </row>
    <row r="10" spans="1:10" x14ac:dyDescent="0.25">
      <c r="A10">
        <v>1</v>
      </c>
      <c r="B10">
        <v>12</v>
      </c>
      <c r="C10" t="s">
        <v>8</v>
      </c>
      <c r="D10" t="s">
        <v>16</v>
      </c>
      <c r="E10" t="s">
        <v>436</v>
      </c>
      <c r="F10" t="s">
        <v>544</v>
      </c>
      <c r="G10" t="s">
        <v>412</v>
      </c>
      <c r="H10" t="s">
        <v>412</v>
      </c>
      <c r="I10" t="s">
        <v>412</v>
      </c>
      <c r="J10" t="s">
        <v>412</v>
      </c>
    </row>
    <row r="11" spans="1:10" x14ac:dyDescent="0.25">
      <c r="A11">
        <v>1</v>
      </c>
      <c r="B11">
        <v>15</v>
      </c>
      <c r="C11" t="s">
        <v>8</v>
      </c>
      <c r="D11" t="s">
        <v>17</v>
      </c>
      <c r="E11" t="s">
        <v>437</v>
      </c>
      <c r="F11" t="s">
        <v>438</v>
      </c>
      <c r="G11" t="s">
        <v>439</v>
      </c>
      <c r="H11" t="s">
        <v>545</v>
      </c>
      <c r="I11" t="s">
        <v>412</v>
      </c>
      <c r="J11" t="s">
        <v>440</v>
      </c>
    </row>
    <row r="12" spans="1:10" x14ac:dyDescent="0.25">
      <c r="A12">
        <v>1</v>
      </c>
      <c r="B12">
        <v>16</v>
      </c>
      <c r="C12" t="s">
        <v>8</v>
      </c>
      <c r="D12" t="s">
        <v>24</v>
      </c>
      <c r="E12" t="s">
        <v>416</v>
      </c>
      <c r="F12" t="s">
        <v>416</v>
      </c>
      <c r="G12" t="s">
        <v>414</v>
      </c>
      <c r="H12" t="s">
        <v>414</v>
      </c>
      <c r="I12" t="s">
        <v>416</v>
      </c>
      <c r="J12" t="s">
        <v>416</v>
      </c>
    </row>
    <row r="13" spans="1:10" x14ac:dyDescent="0.25">
      <c r="A13">
        <v>1</v>
      </c>
      <c r="B13">
        <v>17</v>
      </c>
      <c r="C13" t="s">
        <v>8</v>
      </c>
      <c r="D13" t="s">
        <v>231</v>
      </c>
      <c r="E13" t="s">
        <v>441</v>
      </c>
      <c r="F13" t="s">
        <v>412</v>
      </c>
      <c r="G13" t="s">
        <v>412</v>
      </c>
      <c r="H13" t="s">
        <v>412</v>
      </c>
      <c r="I13" t="s">
        <v>412</v>
      </c>
      <c r="J13" t="s">
        <v>412</v>
      </c>
    </row>
    <row r="14" spans="1:10" x14ac:dyDescent="0.25">
      <c r="A14">
        <v>1</v>
      </c>
      <c r="B14">
        <v>18</v>
      </c>
      <c r="C14" t="s">
        <v>8</v>
      </c>
      <c r="D14" t="s">
        <v>18</v>
      </c>
      <c r="E14" t="s">
        <v>442</v>
      </c>
      <c r="F14" t="s">
        <v>546</v>
      </c>
      <c r="G14" t="s">
        <v>547</v>
      </c>
      <c r="H14" t="s">
        <v>548</v>
      </c>
      <c r="I14" t="s">
        <v>412</v>
      </c>
      <c r="J14" t="s">
        <v>443</v>
      </c>
    </row>
    <row r="15" spans="1:10" x14ac:dyDescent="0.25">
      <c r="A15">
        <v>1</v>
      </c>
      <c r="B15">
        <v>19</v>
      </c>
      <c r="C15" t="s">
        <v>8</v>
      </c>
      <c r="D15" t="s">
        <v>19</v>
      </c>
      <c r="E15" t="s">
        <v>444</v>
      </c>
      <c r="F15" t="s">
        <v>549</v>
      </c>
      <c r="G15" t="s">
        <v>445</v>
      </c>
      <c r="H15" t="s">
        <v>550</v>
      </c>
      <c r="I15" t="s">
        <v>412</v>
      </c>
      <c r="J15" t="s">
        <v>446</v>
      </c>
    </row>
    <row r="16" spans="1:10" x14ac:dyDescent="0.25">
      <c r="A16">
        <v>1</v>
      </c>
      <c r="B16">
        <v>20</v>
      </c>
      <c r="C16" t="s">
        <v>8</v>
      </c>
      <c r="D16" t="s">
        <v>51</v>
      </c>
      <c r="E16" t="s">
        <v>447</v>
      </c>
      <c r="F16" t="s">
        <v>448</v>
      </c>
      <c r="G16" t="s">
        <v>449</v>
      </c>
      <c r="H16" t="s">
        <v>551</v>
      </c>
      <c r="I16" t="s">
        <v>450</v>
      </c>
      <c r="J16" t="s">
        <v>451</v>
      </c>
    </row>
  </sheetData>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6"/>
  <sheetViews>
    <sheetView workbookViewId="0">
      <selection activeCell="G2" sqref="G2:I16"/>
    </sheetView>
  </sheetViews>
  <sheetFormatPr baseColWidth="10" defaultColWidth="9.140625" defaultRowHeight="15" x14ac:dyDescent="0.25"/>
  <cols>
    <col min="1" max="1" width="3.28515625" bestFit="1" customWidth="1"/>
    <col min="2" max="2" width="9.5703125" bestFit="1" customWidth="1"/>
    <col min="3" max="3" width="8.42578125" bestFit="1" customWidth="1"/>
    <col min="4" max="4" width="15.42578125" bestFit="1" customWidth="1"/>
    <col min="5" max="5" width="14.42578125" bestFit="1" customWidth="1"/>
    <col min="6" max="6" width="13.5703125" bestFit="1" customWidth="1"/>
    <col min="7" max="7" width="12.7109375" bestFit="1" customWidth="1"/>
    <col min="8" max="8" width="13.85546875" bestFit="1" customWidth="1"/>
    <col min="9" max="9" width="19" bestFit="1" customWidth="1"/>
    <col min="10" max="10" width="17.85546875" bestFit="1" customWidth="1"/>
  </cols>
  <sheetData>
    <row r="1" spans="1:10" x14ac:dyDescent="0.25">
      <c r="A1" t="s">
        <v>3</v>
      </c>
      <c r="B1" t="s">
        <v>322</v>
      </c>
      <c r="C1" t="s">
        <v>4</v>
      </c>
      <c r="D1" t="s">
        <v>47</v>
      </c>
      <c r="E1" t="s">
        <v>29</v>
      </c>
      <c r="F1" t="s">
        <v>26</v>
      </c>
      <c r="G1" t="s">
        <v>27</v>
      </c>
      <c r="H1" t="s">
        <v>28</v>
      </c>
      <c r="I1" t="s">
        <v>40</v>
      </c>
      <c r="J1" t="s">
        <v>30</v>
      </c>
    </row>
    <row r="2" spans="1:10" x14ac:dyDescent="0.25">
      <c r="A2">
        <v>3</v>
      </c>
      <c r="B2">
        <v>1</v>
      </c>
      <c r="C2" t="s">
        <v>25</v>
      </c>
      <c r="D2" t="s">
        <v>11</v>
      </c>
      <c r="E2" t="s">
        <v>412</v>
      </c>
      <c r="F2" t="s">
        <v>434</v>
      </c>
      <c r="G2" t="s">
        <v>412</v>
      </c>
      <c r="H2" t="s">
        <v>412</v>
      </c>
      <c r="I2" t="s">
        <v>416</v>
      </c>
      <c r="J2" t="s">
        <v>412</v>
      </c>
    </row>
    <row r="3" spans="1:10" x14ac:dyDescent="0.25">
      <c r="A3">
        <v>3</v>
      </c>
      <c r="B3">
        <v>3</v>
      </c>
      <c r="C3" t="s">
        <v>25</v>
      </c>
      <c r="D3" t="s">
        <v>232</v>
      </c>
      <c r="E3" t="s">
        <v>412</v>
      </c>
      <c r="F3" t="s">
        <v>414</v>
      </c>
      <c r="G3" t="s">
        <v>416</v>
      </c>
      <c r="H3" t="s">
        <v>414</v>
      </c>
      <c r="I3" t="s">
        <v>416</v>
      </c>
      <c r="J3" t="s">
        <v>416</v>
      </c>
    </row>
    <row r="4" spans="1:10" x14ac:dyDescent="0.25">
      <c r="A4">
        <v>3</v>
      </c>
      <c r="B4">
        <v>4</v>
      </c>
      <c r="C4" t="s">
        <v>25</v>
      </c>
      <c r="D4" t="s">
        <v>229</v>
      </c>
      <c r="E4" t="s">
        <v>412</v>
      </c>
      <c r="F4" t="s">
        <v>412</v>
      </c>
      <c r="G4" t="s">
        <v>412</v>
      </c>
      <c r="H4" t="s">
        <v>412</v>
      </c>
      <c r="I4" t="s">
        <v>416</v>
      </c>
      <c r="J4" t="s">
        <v>412</v>
      </c>
    </row>
    <row r="5" spans="1:10" x14ac:dyDescent="0.25">
      <c r="A5">
        <v>3</v>
      </c>
      <c r="B5">
        <v>5</v>
      </c>
      <c r="C5" t="s">
        <v>25</v>
      </c>
      <c r="D5" t="s">
        <v>230</v>
      </c>
      <c r="E5" t="s">
        <v>412</v>
      </c>
      <c r="F5" t="s">
        <v>412</v>
      </c>
      <c r="G5" t="s">
        <v>412</v>
      </c>
      <c r="H5" t="s">
        <v>412</v>
      </c>
      <c r="I5" t="s">
        <v>416</v>
      </c>
      <c r="J5" t="s">
        <v>412</v>
      </c>
    </row>
    <row r="6" spans="1:10" x14ac:dyDescent="0.25">
      <c r="A6">
        <v>3</v>
      </c>
      <c r="B6">
        <v>6</v>
      </c>
      <c r="C6" t="s">
        <v>25</v>
      </c>
      <c r="D6" t="s">
        <v>13</v>
      </c>
      <c r="E6" t="s">
        <v>412</v>
      </c>
      <c r="F6" t="s">
        <v>412</v>
      </c>
      <c r="G6" t="s">
        <v>412</v>
      </c>
      <c r="H6" t="s">
        <v>412</v>
      </c>
      <c r="I6" t="s">
        <v>416</v>
      </c>
      <c r="J6" t="s">
        <v>412</v>
      </c>
    </row>
    <row r="7" spans="1:10" x14ac:dyDescent="0.25">
      <c r="A7">
        <v>3</v>
      </c>
      <c r="B7">
        <v>7</v>
      </c>
      <c r="C7" t="s">
        <v>25</v>
      </c>
      <c r="D7" t="s">
        <v>14</v>
      </c>
      <c r="E7" t="s">
        <v>412</v>
      </c>
      <c r="F7" t="s">
        <v>412</v>
      </c>
      <c r="G7" t="s">
        <v>412</v>
      </c>
      <c r="H7" t="s">
        <v>412</v>
      </c>
      <c r="I7" t="s">
        <v>416</v>
      </c>
      <c r="J7" t="s">
        <v>412</v>
      </c>
    </row>
    <row r="8" spans="1:10" x14ac:dyDescent="0.25">
      <c r="A8">
        <v>3</v>
      </c>
      <c r="B8">
        <v>8</v>
      </c>
      <c r="C8" t="s">
        <v>25</v>
      </c>
      <c r="D8" t="s">
        <v>233</v>
      </c>
      <c r="E8" t="s">
        <v>452</v>
      </c>
      <c r="F8" t="s">
        <v>412</v>
      </c>
      <c r="G8" t="s">
        <v>412</v>
      </c>
      <c r="H8" t="s">
        <v>412</v>
      </c>
      <c r="I8" t="s">
        <v>416</v>
      </c>
      <c r="J8" t="s">
        <v>412</v>
      </c>
    </row>
    <row r="9" spans="1:10" x14ac:dyDescent="0.25">
      <c r="A9">
        <v>3</v>
      </c>
      <c r="B9">
        <v>11</v>
      </c>
      <c r="C9" t="s">
        <v>25</v>
      </c>
      <c r="D9" t="s">
        <v>15</v>
      </c>
      <c r="E9" t="s">
        <v>412</v>
      </c>
      <c r="F9" t="s">
        <v>412</v>
      </c>
      <c r="G9" t="s">
        <v>412</v>
      </c>
      <c r="H9" t="s">
        <v>412</v>
      </c>
      <c r="I9" t="s">
        <v>416</v>
      </c>
      <c r="J9" t="s">
        <v>412</v>
      </c>
    </row>
    <row r="10" spans="1:10" x14ac:dyDescent="0.25">
      <c r="A10">
        <v>3</v>
      </c>
      <c r="B10">
        <v>12</v>
      </c>
      <c r="C10" t="s">
        <v>25</v>
      </c>
      <c r="D10" t="s">
        <v>16</v>
      </c>
      <c r="E10" t="s">
        <v>453</v>
      </c>
      <c r="F10" t="s">
        <v>412</v>
      </c>
      <c r="G10" t="s">
        <v>552</v>
      </c>
      <c r="H10" t="s">
        <v>553</v>
      </c>
      <c r="I10" t="s">
        <v>412</v>
      </c>
      <c r="J10" t="s">
        <v>455</v>
      </c>
    </row>
    <row r="11" spans="1:10" x14ac:dyDescent="0.25">
      <c r="A11">
        <v>3</v>
      </c>
      <c r="B11">
        <v>15</v>
      </c>
      <c r="C11" t="s">
        <v>25</v>
      </c>
      <c r="D11" t="s">
        <v>17</v>
      </c>
      <c r="E11" t="s">
        <v>554</v>
      </c>
      <c r="F11" t="s">
        <v>456</v>
      </c>
      <c r="G11" t="s">
        <v>555</v>
      </c>
      <c r="H11" t="s">
        <v>556</v>
      </c>
      <c r="I11" t="s">
        <v>412</v>
      </c>
      <c r="J11" t="s">
        <v>457</v>
      </c>
    </row>
    <row r="12" spans="1:10" x14ac:dyDescent="0.25">
      <c r="A12">
        <v>3</v>
      </c>
      <c r="B12">
        <v>16</v>
      </c>
      <c r="C12" t="s">
        <v>25</v>
      </c>
      <c r="D12" t="s">
        <v>24</v>
      </c>
      <c r="E12" t="s">
        <v>412</v>
      </c>
      <c r="F12" t="s">
        <v>412</v>
      </c>
      <c r="G12" t="s">
        <v>412</v>
      </c>
      <c r="H12" t="s">
        <v>412</v>
      </c>
      <c r="I12" t="s">
        <v>416</v>
      </c>
      <c r="J12" t="s">
        <v>459</v>
      </c>
    </row>
    <row r="13" spans="1:10" x14ac:dyDescent="0.25">
      <c r="A13">
        <v>3</v>
      </c>
      <c r="B13">
        <v>17</v>
      </c>
      <c r="C13" t="s">
        <v>25</v>
      </c>
      <c r="D13" t="s">
        <v>231</v>
      </c>
      <c r="E13" t="s">
        <v>412</v>
      </c>
      <c r="F13" t="s">
        <v>412</v>
      </c>
      <c r="G13" t="s">
        <v>557</v>
      </c>
      <c r="H13" t="s">
        <v>412</v>
      </c>
      <c r="I13" t="s">
        <v>416</v>
      </c>
      <c r="J13" t="s">
        <v>412</v>
      </c>
    </row>
    <row r="14" spans="1:10" x14ac:dyDescent="0.25">
      <c r="A14">
        <v>3</v>
      </c>
      <c r="B14">
        <v>18</v>
      </c>
      <c r="C14" t="s">
        <v>25</v>
      </c>
      <c r="D14" t="s">
        <v>18</v>
      </c>
      <c r="E14" t="s">
        <v>558</v>
      </c>
      <c r="F14" t="s">
        <v>412</v>
      </c>
      <c r="G14" t="s">
        <v>412</v>
      </c>
      <c r="H14" t="s">
        <v>412</v>
      </c>
      <c r="I14" t="s">
        <v>416</v>
      </c>
      <c r="J14" t="s">
        <v>412</v>
      </c>
    </row>
    <row r="15" spans="1:10" x14ac:dyDescent="0.25">
      <c r="A15">
        <v>3</v>
      </c>
      <c r="B15">
        <v>19</v>
      </c>
      <c r="C15" t="s">
        <v>25</v>
      </c>
      <c r="D15" t="s">
        <v>19</v>
      </c>
      <c r="E15" t="s">
        <v>559</v>
      </c>
      <c r="F15" t="s">
        <v>412</v>
      </c>
      <c r="G15" t="s">
        <v>560</v>
      </c>
      <c r="H15" t="s">
        <v>561</v>
      </c>
      <c r="I15" t="s">
        <v>412</v>
      </c>
      <c r="J15" t="s">
        <v>460</v>
      </c>
    </row>
    <row r="16" spans="1:10" x14ac:dyDescent="0.25">
      <c r="A16">
        <v>3</v>
      </c>
      <c r="B16">
        <v>20</v>
      </c>
      <c r="C16" t="s">
        <v>25</v>
      </c>
      <c r="D16" t="s">
        <v>51</v>
      </c>
      <c r="E16" t="s">
        <v>562</v>
      </c>
      <c r="F16" t="s">
        <v>563</v>
      </c>
      <c r="G16" t="s">
        <v>564</v>
      </c>
      <c r="H16" t="s">
        <v>565</v>
      </c>
      <c r="I16" t="s">
        <v>412</v>
      </c>
      <c r="J16" t="s">
        <v>461</v>
      </c>
    </row>
  </sheetData>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16"/>
  <sheetViews>
    <sheetView workbookViewId="0">
      <selection activeCell="G2" sqref="G2:I16"/>
    </sheetView>
  </sheetViews>
  <sheetFormatPr baseColWidth="10" defaultColWidth="9.140625" defaultRowHeight="15" x14ac:dyDescent="0.25"/>
  <cols>
    <col min="1" max="1" width="9.5703125" bestFit="1" customWidth="1"/>
    <col min="2" max="2" width="15.42578125" bestFit="1" customWidth="1"/>
    <col min="3" max="3" width="14.42578125" bestFit="1" customWidth="1"/>
    <col min="4" max="4" width="13.5703125" bestFit="1" customWidth="1"/>
    <col min="5" max="5" width="14.42578125" bestFit="1" customWidth="1"/>
  </cols>
  <sheetData>
    <row r="1" spans="1:5" x14ac:dyDescent="0.25">
      <c r="A1" t="s">
        <v>322</v>
      </c>
      <c r="B1" t="s">
        <v>47</v>
      </c>
      <c r="C1" t="s">
        <v>10</v>
      </c>
      <c r="D1" t="s">
        <v>12</v>
      </c>
      <c r="E1" t="s">
        <v>51</v>
      </c>
    </row>
    <row r="2" spans="1:5" x14ac:dyDescent="0.25">
      <c r="A2">
        <v>1</v>
      </c>
      <c r="B2" t="s">
        <v>11</v>
      </c>
      <c r="C2" t="s">
        <v>487</v>
      </c>
      <c r="D2" t="s">
        <v>488</v>
      </c>
      <c r="E2" t="s">
        <v>489</v>
      </c>
    </row>
    <row r="3" spans="1:5" x14ac:dyDescent="0.25">
      <c r="A3">
        <v>3</v>
      </c>
      <c r="B3" t="s">
        <v>232</v>
      </c>
      <c r="C3" t="s">
        <v>490</v>
      </c>
      <c r="D3" t="s">
        <v>421</v>
      </c>
      <c r="E3" t="s">
        <v>491</v>
      </c>
    </row>
    <row r="4" spans="1:5" x14ac:dyDescent="0.25">
      <c r="A4">
        <v>4</v>
      </c>
      <c r="B4" t="s">
        <v>229</v>
      </c>
      <c r="C4" t="s">
        <v>492</v>
      </c>
      <c r="D4" t="s">
        <v>493</v>
      </c>
      <c r="E4" t="s">
        <v>454</v>
      </c>
    </row>
    <row r="5" spans="1:5" x14ac:dyDescent="0.25">
      <c r="A5">
        <v>5</v>
      </c>
      <c r="B5" t="s">
        <v>230</v>
      </c>
      <c r="C5" t="s">
        <v>458</v>
      </c>
      <c r="D5" t="s">
        <v>412</v>
      </c>
      <c r="E5" t="s">
        <v>494</v>
      </c>
    </row>
    <row r="6" spans="1:5" x14ac:dyDescent="0.25">
      <c r="A6">
        <v>6</v>
      </c>
      <c r="B6" t="s">
        <v>13</v>
      </c>
      <c r="C6" t="s">
        <v>495</v>
      </c>
      <c r="D6" t="s">
        <v>496</v>
      </c>
      <c r="E6" t="s">
        <v>427</v>
      </c>
    </row>
    <row r="7" spans="1:5" x14ac:dyDescent="0.25">
      <c r="A7">
        <v>7</v>
      </c>
      <c r="B7" t="s">
        <v>14</v>
      </c>
      <c r="C7" t="s">
        <v>497</v>
      </c>
      <c r="D7" t="s">
        <v>498</v>
      </c>
      <c r="E7" t="s">
        <v>499</v>
      </c>
    </row>
    <row r="8" spans="1:5" x14ac:dyDescent="0.25">
      <c r="A8">
        <v>8</v>
      </c>
      <c r="B8" t="s">
        <v>233</v>
      </c>
      <c r="C8" t="s">
        <v>500</v>
      </c>
      <c r="D8" t="s">
        <v>501</v>
      </c>
      <c r="E8" t="s">
        <v>502</v>
      </c>
    </row>
    <row r="9" spans="1:5" x14ac:dyDescent="0.25">
      <c r="A9">
        <v>11</v>
      </c>
      <c r="B9" t="s">
        <v>15</v>
      </c>
      <c r="C9" t="s">
        <v>503</v>
      </c>
      <c r="D9" t="s">
        <v>504</v>
      </c>
      <c r="E9" t="s">
        <v>505</v>
      </c>
    </row>
    <row r="10" spans="1:5" x14ac:dyDescent="0.25">
      <c r="A10">
        <v>12</v>
      </c>
      <c r="B10" t="s">
        <v>16</v>
      </c>
      <c r="C10" t="s">
        <v>506</v>
      </c>
      <c r="D10" t="s">
        <v>507</v>
      </c>
      <c r="E10" t="s">
        <v>508</v>
      </c>
    </row>
    <row r="11" spans="1:5" x14ac:dyDescent="0.25">
      <c r="A11">
        <v>15</v>
      </c>
      <c r="B11" t="s">
        <v>17</v>
      </c>
      <c r="C11" t="s">
        <v>509</v>
      </c>
      <c r="D11" t="s">
        <v>510</v>
      </c>
      <c r="E11" t="s">
        <v>511</v>
      </c>
    </row>
    <row r="12" spans="1:5" x14ac:dyDescent="0.25">
      <c r="A12">
        <v>16</v>
      </c>
      <c r="B12" t="s">
        <v>24</v>
      </c>
      <c r="C12" t="s">
        <v>512</v>
      </c>
      <c r="D12" t="s">
        <v>513</v>
      </c>
      <c r="E12" t="s">
        <v>514</v>
      </c>
    </row>
    <row r="13" spans="1:5" x14ac:dyDescent="0.25">
      <c r="A13">
        <v>17</v>
      </c>
      <c r="B13" t="s">
        <v>231</v>
      </c>
      <c r="C13" t="s">
        <v>515</v>
      </c>
      <c r="D13" t="s">
        <v>516</v>
      </c>
      <c r="E13" t="s">
        <v>517</v>
      </c>
    </row>
    <row r="14" spans="1:5" x14ac:dyDescent="0.25">
      <c r="A14">
        <v>18</v>
      </c>
      <c r="B14" t="s">
        <v>18</v>
      </c>
      <c r="C14" t="s">
        <v>518</v>
      </c>
      <c r="D14" t="s">
        <v>519</v>
      </c>
      <c r="E14" t="s">
        <v>520</v>
      </c>
    </row>
    <row r="15" spans="1:5" x14ac:dyDescent="0.25">
      <c r="A15">
        <v>19</v>
      </c>
      <c r="B15" t="s">
        <v>19</v>
      </c>
      <c r="C15" t="s">
        <v>521</v>
      </c>
      <c r="D15" t="s">
        <v>522</v>
      </c>
      <c r="E15" t="s">
        <v>523</v>
      </c>
    </row>
    <row r="16" spans="1:5" x14ac:dyDescent="0.25">
      <c r="A16">
        <v>20</v>
      </c>
      <c r="B16" t="s">
        <v>51</v>
      </c>
      <c r="C16" t="s">
        <v>524</v>
      </c>
      <c r="D16" t="s">
        <v>525</v>
      </c>
      <c r="E16" t="s">
        <v>526</v>
      </c>
    </row>
  </sheetData>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1275-9C03-464C-A713-7B84C634A73E}">
  <dimension ref="A3:G60"/>
  <sheetViews>
    <sheetView workbookViewId="0">
      <selection activeCell="G2" sqref="G2:I16"/>
    </sheetView>
  </sheetViews>
  <sheetFormatPr baseColWidth="10" defaultColWidth="9.140625" defaultRowHeight="15" x14ac:dyDescent="0.25"/>
  <cols>
    <col min="1" max="1" width="14.5703125" bestFit="1" customWidth="1"/>
    <col min="2" max="2" width="24.42578125" bestFit="1" customWidth="1"/>
    <col min="3" max="3" width="6.85546875" bestFit="1" customWidth="1"/>
    <col min="4" max="4" width="10.7109375" bestFit="1" customWidth="1"/>
    <col min="5" max="6" width="12.5703125" bestFit="1" customWidth="1"/>
    <col min="7" max="7" width="12.7109375" bestFit="1" customWidth="1"/>
    <col min="8" max="8" width="15.85546875" bestFit="1" customWidth="1"/>
    <col min="9" max="10" width="12.5703125" bestFit="1" customWidth="1"/>
    <col min="11" max="11" width="15.42578125" bestFit="1" customWidth="1"/>
    <col min="12" max="12" width="18" bestFit="1" customWidth="1"/>
    <col min="13" max="13" width="21.140625" bestFit="1" customWidth="1"/>
    <col min="14" max="14" width="16.85546875" bestFit="1" customWidth="1"/>
    <col min="15" max="15" width="20" bestFit="1" customWidth="1"/>
    <col min="16" max="16" width="16.28515625" bestFit="1" customWidth="1"/>
    <col min="17" max="17" width="12.5703125" bestFit="1" customWidth="1"/>
    <col min="18" max="18" width="19.42578125" bestFit="1" customWidth="1"/>
    <col min="19" max="20" width="12.5703125" bestFit="1" customWidth="1"/>
    <col min="21" max="21" width="15.42578125" bestFit="1" customWidth="1"/>
    <col min="22" max="23" width="12.5703125" bestFit="1" customWidth="1"/>
    <col min="24" max="24" width="11.42578125" bestFit="1" customWidth="1"/>
    <col min="25" max="25" width="15.85546875" bestFit="1" customWidth="1"/>
    <col min="26" max="26" width="12.5703125" bestFit="1" customWidth="1"/>
    <col min="27" max="27" width="19" bestFit="1" customWidth="1"/>
    <col min="28" max="28" width="20.85546875" bestFit="1" customWidth="1"/>
    <col min="29" max="29" width="24" bestFit="1" customWidth="1"/>
    <col min="30" max="30" width="19.7109375" bestFit="1" customWidth="1"/>
    <col min="31" max="31" width="22.85546875" bestFit="1" customWidth="1"/>
    <col min="32" max="32" width="13.7109375" bestFit="1" customWidth="1"/>
    <col min="33" max="33" width="12.5703125" bestFit="1" customWidth="1"/>
    <col min="34" max="34" width="16.85546875" bestFit="1" customWidth="1"/>
    <col min="35" max="35" width="13.7109375" bestFit="1" customWidth="1"/>
    <col min="36" max="36" width="12.5703125" bestFit="1" customWidth="1"/>
    <col min="37" max="37" width="16.85546875" bestFit="1" customWidth="1"/>
    <col min="38" max="38" width="13.85546875" bestFit="1" customWidth="1"/>
    <col min="39" max="39" width="12.5703125" bestFit="1" customWidth="1"/>
    <col min="40" max="40" width="17" bestFit="1" customWidth="1"/>
    <col min="41" max="41" width="22.140625" bestFit="1" customWidth="1"/>
    <col min="42" max="42" width="25.28515625" bestFit="1" customWidth="1"/>
    <col min="43" max="43" width="17.5703125" bestFit="1" customWidth="1"/>
    <col min="44" max="44" width="20.7109375" bestFit="1" customWidth="1"/>
    <col min="45" max="46" width="12.5703125" bestFit="1" customWidth="1"/>
    <col min="47" max="47" width="15.7109375" bestFit="1" customWidth="1"/>
    <col min="48" max="48" width="20.85546875" bestFit="1" customWidth="1"/>
    <col min="49" max="49" width="24" bestFit="1" customWidth="1"/>
    <col min="50" max="50" width="16.28515625" bestFit="1" customWidth="1"/>
    <col min="51" max="51" width="19.42578125" bestFit="1" customWidth="1"/>
    <col min="52" max="52" width="5" bestFit="1" customWidth="1"/>
    <col min="53" max="53" width="9.85546875" bestFit="1" customWidth="1"/>
    <col min="54" max="54" width="6.85546875" bestFit="1" customWidth="1"/>
    <col min="55" max="55" width="5" bestFit="1" customWidth="1"/>
    <col min="56" max="56" width="9.85546875" bestFit="1" customWidth="1"/>
    <col min="57" max="57" width="15.42578125" bestFit="1" customWidth="1"/>
    <col min="58" max="58" width="8.42578125" bestFit="1" customWidth="1"/>
    <col min="59" max="59" width="5" bestFit="1" customWidth="1"/>
    <col min="60" max="60" width="9.85546875" bestFit="1" customWidth="1"/>
    <col min="61" max="61" width="6.85546875" bestFit="1" customWidth="1"/>
    <col min="62" max="62" width="5" bestFit="1" customWidth="1"/>
    <col min="63" max="63" width="9.85546875" bestFit="1" customWidth="1"/>
    <col min="64" max="64" width="11.42578125" bestFit="1" customWidth="1"/>
    <col min="65" max="65" width="15.85546875" bestFit="1" customWidth="1"/>
    <col min="66" max="66" width="6" bestFit="1" customWidth="1"/>
    <col min="67" max="67" width="9.85546875" bestFit="1" customWidth="1"/>
    <col min="68" max="68" width="6.85546875" bestFit="1" customWidth="1"/>
    <col min="69" max="69" width="6" bestFit="1" customWidth="1"/>
    <col min="70" max="70" width="9.85546875" bestFit="1" customWidth="1"/>
    <col min="71" max="71" width="19" bestFit="1" customWidth="1"/>
    <col min="72" max="72" width="20.85546875" bestFit="1" customWidth="1"/>
    <col min="73" max="73" width="2" bestFit="1" customWidth="1"/>
    <col min="74" max="74" width="9.85546875" bestFit="1" customWidth="1"/>
    <col min="75" max="75" width="6.85546875" bestFit="1" customWidth="1"/>
    <col min="76" max="76" width="2" bestFit="1" customWidth="1"/>
    <col min="77" max="77" width="9.85546875" bestFit="1" customWidth="1"/>
    <col min="78" max="78" width="24" bestFit="1" customWidth="1"/>
    <col min="79" max="79" width="19.7109375" bestFit="1" customWidth="1"/>
    <col min="80" max="80" width="4" bestFit="1" customWidth="1"/>
    <col min="81" max="81" width="9.85546875" bestFit="1" customWidth="1"/>
    <col min="82" max="82" width="6.85546875" bestFit="1" customWidth="1"/>
    <col min="83" max="83" width="4" bestFit="1" customWidth="1"/>
    <col min="84" max="84" width="9.85546875" bestFit="1" customWidth="1"/>
    <col min="85" max="85" width="22.85546875" bestFit="1" customWidth="1"/>
    <col min="86" max="86" width="13.7109375" bestFit="1" customWidth="1"/>
    <col min="87" max="87" width="5" bestFit="1" customWidth="1"/>
    <col min="88" max="88" width="9.85546875" bestFit="1" customWidth="1"/>
    <col min="89" max="89" width="6.85546875" bestFit="1" customWidth="1"/>
    <col min="90" max="90" width="5" bestFit="1" customWidth="1"/>
    <col min="91" max="91" width="9.85546875" bestFit="1" customWidth="1"/>
    <col min="92" max="92" width="16.85546875" bestFit="1" customWidth="1"/>
    <col min="93" max="93" width="13.7109375" bestFit="1" customWidth="1"/>
    <col min="94" max="94" width="4" bestFit="1" customWidth="1"/>
    <col min="95" max="95" width="9.85546875" bestFit="1" customWidth="1"/>
    <col min="96" max="96" width="6.85546875" bestFit="1" customWidth="1"/>
    <col min="97" max="97" width="4" bestFit="1" customWidth="1"/>
    <col min="98" max="98" width="9.85546875" bestFit="1" customWidth="1"/>
    <col min="99" max="99" width="16.85546875" bestFit="1" customWidth="1"/>
    <col min="100" max="100" width="13.85546875" bestFit="1" customWidth="1"/>
    <col min="101" max="101" width="5" bestFit="1" customWidth="1"/>
    <col min="102" max="102" width="9.85546875" bestFit="1" customWidth="1"/>
    <col min="103" max="103" width="6.85546875" bestFit="1" customWidth="1"/>
    <col min="104" max="104" width="5" bestFit="1" customWidth="1"/>
    <col min="105" max="105" width="9.85546875" bestFit="1" customWidth="1"/>
    <col min="106" max="106" width="17" bestFit="1" customWidth="1"/>
    <col min="107" max="107" width="22.140625" bestFit="1" customWidth="1"/>
    <col min="108" max="108" width="2" bestFit="1" customWidth="1"/>
    <col min="109" max="109" width="9.85546875" bestFit="1" customWidth="1"/>
    <col min="110" max="110" width="6.85546875" bestFit="1" customWidth="1"/>
    <col min="111" max="111" width="2" bestFit="1" customWidth="1"/>
    <col min="112" max="112" width="9.85546875" bestFit="1" customWidth="1"/>
    <col min="113" max="113" width="25.28515625" bestFit="1" customWidth="1"/>
    <col min="114" max="114" width="17.5703125" bestFit="1" customWidth="1"/>
    <col min="115" max="115" width="4" bestFit="1" customWidth="1"/>
    <col min="116" max="116" width="9.85546875" bestFit="1" customWidth="1"/>
    <col min="117" max="117" width="6.85546875" bestFit="1" customWidth="1"/>
    <col min="118" max="118" width="4" bestFit="1" customWidth="1"/>
    <col min="119" max="119" width="9.85546875" bestFit="1" customWidth="1"/>
    <col min="120" max="120" width="20.7109375" bestFit="1" customWidth="1"/>
    <col min="121" max="121" width="12.5703125" bestFit="1" customWidth="1"/>
    <col min="122" max="122" width="5" bestFit="1" customWidth="1"/>
    <col min="123" max="123" width="9.85546875" bestFit="1" customWidth="1"/>
    <col min="124" max="124" width="6.85546875" bestFit="1" customWidth="1"/>
    <col min="125" max="125" width="5" bestFit="1" customWidth="1"/>
    <col min="126" max="126" width="9.85546875" bestFit="1" customWidth="1"/>
    <col min="127" max="127" width="15.7109375" bestFit="1" customWidth="1"/>
    <col min="128" max="128" width="20.85546875" bestFit="1" customWidth="1"/>
    <col min="129" max="129" width="2" bestFit="1" customWidth="1"/>
    <col min="130" max="130" width="9.85546875" bestFit="1" customWidth="1"/>
    <col min="131" max="131" width="6.85546875" bestFit="1" customWidth="1"/>
    <col min="132" max="132" width="2" bestFit="1" customWidth="1"/>
    <col min="133" max="133" width="9.85546875" bestFit="1" customWidth="1"/>
    <col min="134" max="134" width="24" bestFit="1" customWidth="1"/>
    <col min="135" max="135" width="16.28515625" bestFit="1" customWidth="1"/>
    <col min="136" max="136" width="3" bestFit="1" customWidth="1"/>
    <col min="137" max="137" width="9.85546875" bestFit="1" customWidth="1"/>
    <col min="138" max="138" width="6.85546875" bestFit="1" customWidth="1"/>
    <col min="139" max="139" width="3" bestFit="1" customWidth="1"/>
    <col min="140" max="140" width="9.85546875" bestFit="1" customWidth="1"/>
    <col min="141" max="141" width="19.42578125" bestFit="1" customWidth="1"/>
    <col min="142" max="142" width="11.28515625" bestFit="1" customWidth="1"/>
    <col min="143" max="143" width="9.85546875" bestFit="1" customWidth="1"/>
    <col min="144" max="144" width="19.42578125" bestFit="1" customWidth="1"/>
    <col min="145" max="145" width="10" bestFit="1" customWidth="1"/>
    <col min="146" max="146" width="11.28515625" bestFit="1" customWidth="1"/>
  </cols>
  <sheetData>
    <row r="3" spans="1:7" x14ac:dyDescent="0.25">
      <c r="A3" s="1" t="s">
        <v>462</v>
      </c>
      <c r="E3" s="1" t="s">
        <v>67</v>
      </c>
    </row>
    <row r="4" spans="1:7" x14ac:dyDescent="0.25">
      <c r="A4" s="1" t="s">
        <v>4</v>
      </c>
      <c r="B4" s="1" t="s">
        <v>6</v>
      </c>
      <c r="C4" s="1" t="s">
        <v>1</v>
      </c>
      <c r="D4" s="1" t="s">
        <v>2</v>
      </c>
      <c r="E4" t="s">
        <v>12</v>
      </c>
      <c r="F4" t="s">
        <v>10</v>
      </c>
      <c r="G4" t="s">
        <v>51</v>
      </c>
    </row>
    <row r="5" spans="1:7" x14ac:dyDescent="0.25">
      <c r="A5" t="s">
        <v>25</v>
      </c>
      <c r="B5" t="s">
        <v>29</v>
      </c>
      <c r="C5">
        <v>2023</v>
      </c>
      <c r="D5">
        <v>1</v>
      </c>
      <c r="E5" s="157">
        <v>1896</v>
      </c>
      <c r="F5" s="157">
        <v>3029</v>
      </c>
      <c r="G5" s="157">
        <v>4925</v>
      </c>
    </row>
    <row r="6" spans="1:7" x14ac:dyDescent="0.25">
      <c r="D6">
        <v>2</v>
      </c>
      <c r="E6" s="157">
        <v>1713</v>
      </c>
      <c r="F6" s="157">
        <v>3434</v>
      </c>
      <c r="G6" s="157">
        <v>5147</v>
      </c>
    </row>
    <row r="7" spans="1:7" x14ac:dyDescent="0.25">
      <c r="C7">
        <v>2024</v>
      </c>
      <c r="D7">
        <v>1</v>
      </c>
      <c r="E7" s="157">
        <v>1613</v>
      </c>
      <c r="F7" s="157">
        <v>3489</v>
      </c>
      <c r="G7" s="157">
        <v>5102</v>
      </c>
    </row>
    <row r="8" spans="1:7" x14ac:dyDescent="0.25">
      <c r="D8">
        <v>2</v>
      </c>
      <c r="E8" s="157">
        <v>1561</v>
      </c>
      <c r="F8" s="157">
        <v>3523</v>
      </c>
      <c r="G8" s="157">
        <v>5084</v>
      </c>
    </row>
    <row r="9" spans="1:7" x14ac:dyDescent="0.25">
      <c r="B9" t="s">
        <v>26</v>
      </c>
      <c r="C9">
        <v>2023</v>
      </c>
      <c r="D9">
        <v>1</v>
      </c>
      <c r="E9" s="157">
        <v>1382</v>
      </c>
      <c r="F9" s="157">
        <v>2870</v>
      </c>
      <c r="G9" s="157">
        <v>4252</v>
      </c>
    </row>
    <row r="10" spans="1:7" x14ac:dyDescent="0.25">
      <c r="D10">
        <v>2</v>
      </c>
      <c r="E10" s="157">
        <v>1114</v>
      </c>
      <c r="F10" s="157">
        <v>3251</v>
      </c>
      <c r="G10" s="157">
        <v>4365</v>
      </c>
    </row>
    <row r="11" spans="1:7" x14ac:dyDescent="0.25">
      <c r="C11">
        <v>2024</v>
      </c>
      <c r="D11">
        <v>1</v>
      </c>
      <c r="E11" s="157">
        <v>1105</v>
      </c>
      <c r="F11" s="157">
        <v>3322</v>
      </c>
      <c r="G11" s="157">
        <v>4427</v>
      </c>
    </row>
    <row r="12" spans="1:7" x14ac:dyDescent="0.25">
      <c r="D12">
        <v>2</v>
      </c>
      <c r="E12" s="157">
        <v>1033</v>
      </c>
      <c r="F12" s="157">
        <v>3348</v>
      </c>
      <c r="G12" s="157">
        <v>4381</v>
      </c>
    </row>
    <row r="13" spans="1:7" x14ac:dyDescent="0.25">
      <c r="B13" t="s">
        <v>27</v>
      </c>
      <c r="C13">
        <v>2023</v>
      </c>
      <c r="D13">
        <v>1</v>
      </c>
      <c r="E13" s="157">
        <v>1113</v>
      </c>
      <c r="F13" s="157">
        <v>6071</v>
      </c>
      <c r="G13" s="157">
        <v>7184</v>
      </c>
    </row>
    <row r="14" spans="1:7" x14ac:dyDescent="0.25">
      <c r="D14">
        <v>2</v>
      </c>
      <c r="E14" s="157">
        <v>1248</v>
      </c>
      <c r="F14" s="157">
        <v>5817</v>
      </c>
      <c r="G14" s="157">
        <v>7065</v>
      </c>
    </row>
    <row r="15" spans="1:7" x14ac:dyDescent="0.25">
      <c r="C15">
        <v>2024</v>
      </c>
      <c r="D15">
        <v>1</v>
      </c>
      <c r="E15" s="157">
        <v>1334</v>
      </c>
      <c r="F15" s="157">
        <v>5457</v>
      </c>
      <c r="G15" s="157">
        <v>6791</v>
      </c>
    </row>
    <row r="16" spans="1:7" x14ac:dyDescent="0.25">
      <c r="D16">
        <v>2</v>
      </c>
      <c r="E16" s="157">
        <v>1276</v>
      </c>
      <c r="F16" s="157">
        <v>5337</v>
      </c>
      <c r="G16" s="157">
        <v>6613</v>
      </c>
    </row>
    <row r="17" spans="1:7" x14ac:dyDescent="0.25">
      <c r="B17" t="s">
        <v>28</v>
      </c>
      <c r="C17">
        <v>2023</v>
      </c>
      <c r="D17">
        <v>1</v>
      </c>
      <c r="E17" s="157">
        <v>2496</v>
      </c>
      <c r="F17" s="157">
        <v>17500</v>
      </c>
      <c r="G17" s="157">
        <v>19996</v>
      </c>
    </row>
    <row r="18" spans="1:7" x14ac:dyDescent="0.25">
      <c r="D18">
        <v>2</v>
      </c>
      <c r="E18" s="157">
        <v>2993</v>
      </c>
      <c r="F18" s="157">
        <v>16953</v>
      </c>
      <c r="G18" s="157">
        <v>19946</v>
      </c>
    </row>
    <row r="19" spans="1:7" x14ac:dyDescent="0.25">
      <c r="C19">
        <v>2024</v>
      </c>
      <c r="D19">
        <v>1</v>
      </c>
      <c r="E19" s="157">
        <v>3321</v>
      </c>
      <c r="F19" s="157">
        <v>15998</v>
      </c>
      <c r="G19" s="157">
        <v>19319</v>
      </c>
    </row>
    <row r="20" spans="1:7" x14ac:dyDescent="0.25">
      <c r="D20">
        <v>2</v>
      </c>
      <c r="E20" s="157">
        <v>3171</v>
      </c>
      <c r="F20" s="157">
        <v>15931</v>
      </c>
      <c r="G20" s="157">
        <v>19102</v>
      </c>
    </row>
    <row r="21" spans="1:7" x14ac:dyDescent="0.25">
      <c r="B21" t="s">
        <v>40</v>
      </c>
      <c r="C21">
        <v>2023</v>
      </c>
      <c r="D21">
        <v>1</v>
      </c>
      <c r="E21" s="157">
        <v>2</v>
      </c>
      <c r="F21" s="157">
        <v>0</v>
      </c>
      <c r="G21" s="157">
        <v>2</v>
      </c>
    </row>
    <row r="22" spans="1:7" x14ac:dyDescent="0.25">
      <c r="D22">
        <v>2</v>
      </c>
      <c r="E22" s="157">
        <v>1</v>
      </c>
      <c r="F22" s="157">
        <v>0</v>
      </c>
      <c r="G22" s="157">
        <v>1</v>
      </c>
    </row>
    <row r="23" spans="1:7" x14ac:dyDescent="0.25">
      <c r="C23">
        <v>2024</v>
      </c>
      <c r="D23">
        <v>1</v>
      </c>
      <c r="E23" s="157">
        <v>1</v>
      </c>
      <c r="F23" s="157">
        <v>0</v>
      </c>
      <c r="G23" s="157">
        <v>1</v>
      </c>
    </row>
    <row r="24" spans="1:7" x14ac:dyDescent="0.25">
      <c r="D24">
        <v>2</v>
      </c>
      <c r="E24" s="157">
        <v>1</v>
      </c>
      <c r="F24" s="157">
        <v>0</v>
      </c>
      <c r="G24" s="157">
        <v>1</v>
      </c>
    </row>
    <row r="25" spans="1:7" x14ac:dyDescent="0.25">
      <c r="B25" t="s">
        <v>30</v>
      </c>
      <c r="C25">
        <v>2023</v>
      </c>
      <c r="D25">
        <v>1</v>
      </c>
      <c r="E25" s="157">
        <v>642</v>
      </c>
      <c r="F25" s="157">
        <v>0</v>
      </c>
      <c r="G25" s="157">
        <v>642</v>
      </c>
    </row>
    <row r="26" spans="1:7" x14ac:dyDescent="0.25">
      <c r="D26">
        <v>2</v>
      </c>
      <c r="E26" s="157">
        <v>747</v>
      </c>
      <c r="F26" s="157">
        <v>0</v>
      </c>
      <c r="G26" s="157">
        <v>747</v>
      </c>
    </row>
    <row r="27" spans="1:7" x14ac:dyDescent="0.25">
      <c r="C27">
        <v>2024</v>
      </c>
      <c r="D27">
        <v>1</v>
      </c>
      <c r="E27" s="157">
        <v>730</v>
      </c>
      <c r="F27" s="157">
        <v>0</v>
      </c>
      <c r="G27" s="157">
        <v>730</v>
      </c>
    </row>
    <row r="28" spans="1:7" x14ac:dyDescent="0.25">
      <c r="D28">
        <v>2</v>
      </c>
      <c r="E28" s="157">
        <v>738</v>
      </c>
      <c r="F28" s="157">
        <v>0</v>
      </c>
      <c r="G28" s="157">
        <v>738</v>
      </c>
    </row>
    <row r="29" spans="1:7" x14ac:dyDescent="0.25">
      <c r="A29" t="s">
        <v>31</v>
      </c>
      <c r="B29" t="s">
        <v>32</v>
      </c>
      <c r="C29">
        <v>2023</v>
      </c>
      <c r="D29">
        <v>1</v>
      </c>
      <c r="E29" s="157">
        <v>153</v>
      </c>
      <c r="F29" s="157">
        <v>2334</v>
      </c>
      <c r="G29" s="157">
        <v>2487</v>
      </c>
    </row>
    <row r="30" spans="1:7" x14ac:dyDescent="0.25">
      <c r="D30">
        <v>2</v>
      </c>
      <c r="E30" s="157">
        <v>184</v>
      </c>
      <c r="F30" s="157">
        <v>2326</v>
      </c>
      <c r="G30" s="157">
        <v>2510</v>
      </c>
    </row>
    <row r="31" spans="1:7" x14ac:dyDescent="0.25">
      <c r="C31">
        <v>2024</v>
      </c>
      <c r="D31">
        <v>1</v>
      </c>
      <c r="E31" s="157">
        <v>217</v>
      </c>
      <c r="F31" s="157">
        <v>2211</v>
      </c>
      <c r="G31" s="157">
        <v>2428</v>
      </c>
    </row>
    <row r="32" spans="1:7" x14ac:dyDescent="0.25">
      <c r="D32">
        <v>2</v>
      </c>
      <c r="E32" s="157">
        <v>184</v>
      </c>
      <c r="F32" s="157">
        <v>2208</v>
      </c>
      <c r="G32" s="157">
        <v>2392</v>
      </c>
    </row>
    <row r="33" spans="2:7" x14ac:dyDescent="0.25">
      <c r="B33" t="s">
        <v>34</v>
      </c>
      <c r="C33">
        <v>2023</v>
      </c>
      <c r="D33">
        <v>1</v>
      </c>
      <c r="E33" s="157">
        <v>95</v>
      </c>
      <c r="F33" s="157">
        <v>242</v>
      </c>
      <c r="G33" s="157">
        <v>337</v>
      </c>
    </row>
    <row r="34" spans="2:7" x14ac:dyDescent="0.25">
      <c r="D34">
        <v>2</v>
      </c>
      <c r="E34" s="157">
        <v>76</v>
      </c>
      <c r="F34" s="157">
        <v>299</v>
      </c>
      <c r="G34" s="157">
        <v>375</v>
      </c>
    </row>
    <row r="35" spans="2:7" x14ac:dyDescent="0.25">
      <c r="C35">
        <v>2024</v>
      </c>
      <c r="D35">
        <v>1</v>
      </c>
      <c r="E35" s="157">
        <v>57</v>
      </c>
      <c r="F35" s="157">
        <v>336</v>
      </c>
      <c r="G35" s="157">
        <v>393</v>
      </c>
    </row>
    <row r="36" spans="2:7" x14ac:dyDescent="0.25">
      <c r="D36">
        <v>2</v>
      </c>
      <c r="E36" s="157">
        <v>43</v>
      </c>
      <c r="F36" s="157">
        <v>344</v>
      </c>
      <c r="G36" s="157">
        <v>387</v>
      </c>
    </row>
    <row r="37" spans="2:7" x14ac:dyDescent="0.25">
      <c r="B37" t="s">
        <v>33</v>
      </c>
      <c r="C37">
        <v>2023</v>
      </c>
      <c r="D37">
        <v>1</v>
      </c>
      <c r="E37" s="157">
        <v>470</v>
      </c>
      <c r="F37" s="157">
        <v>1478</v>
      </c>
      <c r="G37" s="157">
        <v>1948</v>
      </c>
    </row>
    <row r="38" spans="2:7" x14ac:dyDescent="0.25">
      <c r="D38">
        <v>2</v>
      </c>
      <c r="E38" s="157">
        <v>577</v>
      </c>
      <c r="F38" s="157">
        <v>1663</v>
      </c>
      <c r="G38" s="157">
        <v>2240</v>
      </c>
    </row>
    <row r="39" spans="2:7" x14ac:dyDescent="0.25">
      <c r="C39">
        <v>2024</v>
      </c>
      <c r="D39">
        <v>1</v>
      </c>
      <c r="E39" s="157">
        <v>542</v>
      </c>
      <c r="F39" s="157">
        <v>1744</v>
      </c>
      <c r="G39" s="157">
        <v>2286</v>
      </c>
    </row>
    <row r="40" spans="2:7" x14ac:dyDescent="0.25">
      <c r="D40">
        <v>2</v>
      </c>
      <c r="E40" s="157">
        <v>590</v>
      </c>
      <c r="F40" s="157">
        <v>1778</v>
      </c>
      <c r="G40" s="157">
        <v>2368</v>
      </c>
    </row>
    <row r="41" spans="2:7" x14ac:dyDescent="0.25">
      <c r="B41" t="s">
        <v>41</v>
      </c>
      <c r="C41">
        <v>2023</v>
      </c>
      <c r="D41">
        <v>1</v>
      </c>
      <c r="E41" s="157">
        <v>9</v>
      </c>
      <c r="F41" s="157">
        <v>0</v>
      </c>
      <c r="G41" s="157">
        <v>9</v>
      </c>
    </row>
    <row r="42" spans="2:7" x14ac:dyDescent="0.25">
      <c r="D42">
        <v>2</v>
      </c>
      <c r="E42" s="157">
        <v>5</v>
      </c>
      <c r="F42" s="157">
        <v>0</v>
      </c>
      <c r="G42" s="157">
        <v>5</v>
      </c>
    </row>
    <row r="43" spans="2:7" x14ac:dyDescent="0.25">
      <c r="C43">
        <v>2024</v>
      </c>
      <c r="D43">
        <v>1</v>
      </c>
      <c r="E43" s="157">
        <v>2</v>
      </c>
      <c r="F43" s="157">
        <v>0</v>
      </c>
      <c r="G43" s="157">
        <v>2</v>
      </c>
    </row>
    <row r="44" spans="2:7" x14ac:dyDescent="0.25">
      <c r="D44">
        <v>2</v>
      </c>
      <c r="E44" s="157">
        <v>2</v>
      </c>
      <c r="F44" s="157">
        <v>0</v>
      </c>
      <c r="G44" s="157">
        <v>2</v>
      </c>
    </row>
    <row r="45" spans="2:7" x14ac:dyDescent="0.25">
      <c r="B45" t="s">
        <v>35</v>
      </c>
      <c r="C45">
        <v>2023</v>
      </c>
      <c r="D45">
        <v>1</v>
      </c>
      <c r="E45" s="157">
        <v>385</v>
      </c>
      <c r="F45" s="157">
        <v>0</v>
      </c>
      <c r="G45" s="157">
        <v>385</v>
      </c>
    </row>
    <row r="46" spans="2:7" x14ac:dyDescent="0.25">
      <c r="D46">
        <v>2</v>
      </c>
      <c r="E46" s="157">
        <v>520</v>
      </c>
      <c r="F46" s="157">
        <v>0</v>
      </c>
      <c r="G46" s="157">
        <v>520</v>
      </c>
    </row>
    <row r="47" spans="2:7" x14ac:dyDescent="0.25">
      <c r="C47">
        <v>2024</v>
      </c>
      <c r="D47">
        <v>1</v>
      </c>
      <c r="E47" s="157">
        <v>595</v>
      </c>
      <c r="F47" s="157">
        <v>0</v>
      </c>
      <c r="G47" s="157">
        <v>595</v>
      </c>
    </row>
    <row r="48" spans="2:7" x14ac:dyDescent="0.25">
      <c r="D48">
        <v>2</v>
      </c>
      <c r="E48" s="157">
        <v>567</v>
      </c>
      <c r="F48" s="157">
        <v>0</v>
      </c>
      <c r="G48" s="157">
        <v>567</v>
      </c>
    </row>
    <row r="49" spans="1:7" x14ac:dyDescent="0.25">
      <c r="A49" t="s">
        <v>36</v>
      </c>
      <c r="B49" t="s">
        <v>37</v>
      </c>
      <c r="C49">
        <v>2023</v>
      </c>
      <c r="D49">
        <v>1</v>
      </c>
      <c r="E49" s="157">
        <v>34</v>
      </c>
      <c r="F49" s="157">
        <v>1182</v>
      </c>
      <c r="G49" s="157">
        <v>1216</v>
      </c>
    </row>
    <row r="50" spans="1:7" x14ac:dyDescent="0.25">
      <c r="D50">
        <v>2</v>
      </c>
      <c r="E50" s="157">
        <v>49</v>
      </c>
      <c r="F50" s="157">
        <v>1175</v>
      </c>
      <c r="G50" s="157">
        <v>1224</v>
      </c>
    </row>
    <row r="51" spans="1:7" x14ac:dyDescent="0.25">
      <c r="C51">
        <v>2024</v>
      </c>
      <c r="D51">
        <v>1</v>
      </c>
      <c r="E51" s="157">
        <v>57</v>
      </c>
      <c r="F51" s="157">
        <v>1126</v>
      </c>
      <c r="G51" s="157">
        <v>1183</v>
      </c>
    </row>
    <row r="52" spans="1:7" x14ac:dyDescent="0.25">
      <c r="D52">
        <v>2</v>
      </c>
      <c r="E52" s="157">
        <v>57</v>
      </c>
      <c r="F52" s="157">
        <v>1125</v>
      </c>
      <c r="G52" s="157">
        <v>1182</v>
      </c>
    </row>
    <row r="53" spans="1:7" x14ac:dyDescent="0.25">
      <c r="B53" t="s">
        <v>42</v>
      </c>
      <c r="C53">
        <v>2023</v>
      </c>
      <c r="D53">
        <v>1</v>
      </c>
      <c r="E53" s="157">
        <v>1</v>
      </c>
      <c r="F53" s="157">
        <v>0</v>
      </c>
      <c r="G53" s="157">
        <v>1</v>
      </c>
    </row>
    <row r="54" spans="1:7" x14ac:dyDescent="0.25">
      <c r="D54">
        <v>2</v>
      </c>
      <c r="E54" s="157">
        <v>2</v>
      </c>
      <c r="F54" s="157">
        <v>0</v>
      </c>
      <c r="G54" s="157">
        <v>2</v>
      </c>
    </row>
    <row r="55" spans="1:7" x14ac:dyDescent="0.25">
      <c r="C55">
        <v>2024</v>
      </c>
      <c r="D55">
        <v>1</v>
      </c>
      <c r="E55" s="157">
        <v>3</v>
      </c>
      <c r="F55" s="157">
        <v>0</v>
      </c>
      <c r="G55" s="157">
        <v>3</v>
      </c>
    </row>
    <row r="56" spans="1:7" x14ac:dyDescent="0.25">
      <c r="D56">
        <v>2</v>
      </c>
      <c r="E56" s="157">
        <v>3</v>
      </c>
      <c r="F56" s="157">
        <v>0</v>
      </c>
      <c r="G56" s="157">
        <v>3</v>
      </c>
    </row>
    <row r="57" spans="1:7" x14ac:dyDescent="0.25">
      <c r="B57" t="s">
        <v>38</v>
      </c>
      <c r="C57">
        <v>2023</v>
      </c>
      <c r="D57">
        <v>1</v>
      </c>
      <c r="E57" s="157">
        <v>32</v>
      </c>
      <c r="F57" s="157">
        <v>0</v>
      </c>
      <c r="G57" s="157">
        <v>32</v>
      </c>
    </row>
    <row r="58" spans="1:7" x14ac:dyDescent="0.25">
      <c r="D58">
        <v>2</v>
      </c>
      <c r="E58" s="157">
        <v>28</v>
      </c>
      <c r="F58" s="157">
        <v>0</v>
      </c>
      <c r="G58" s="157">
        <v>28</v>
      </c>
    </row>
    <row r="59" spans="1:7" x14ac:dyDescent="0.25">
      <c r="C59">
        <v>2024</v>
      </c>
      <c r="D59">
        <v>1</v>
      </c>
      <c r="E59" s="157">
        <v>39</v>
      </c>
      <c r="F59" s="157">
        <v>0</v>
      </c>
      <c r="G59" s="157">
        <v>39</v>
      </c>
    </row>
    <row r="60" spans="1:7" x14ac:dyDescent="0.25">
      <c r="D60">
        <v>2</v>
      </c>
      <c r="E60" s="157">
        <v>33</v>
      </c>
      <c r="F60" s="157">
        <v>0</v>
      </c>
      <c r="G60" s="157">
        <v>33</v>
      </c>
    </row>
  </sheetData>
  <pageMargins left="0.7" right="0.7"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121"/>
  <sheetViews>
    <sheetView workbookViewId="0">
      <selection activeCell="G2" sqref="G2:I16"/>
    </sheetView>
  </sheetViews>
  <sheetFormatPr baseColWidth="10" defaultColWidth="9.140625" defaultRowHeight="15" x14ac:dyDescent="0.25"/>
  <sheetData>
    <row r="1" spans="1:13" x14ac:dyDescent="0.25">
      <c r="A1" t="s">
        <v>0</v>
      </c>
      <c r="B1" t="s">
        <v>3</v>
      </c>
      <c r="C1" t="s">
        <v>5</v>
      </c>
      <c r="D1" t="s">
        <v>175</v>
      </c>
      <c r="E1" t="s">
        <v>7</v>
      </c>
      <c r="F1" t="s">
        <v>1</v>
      </c>
      <c r="G1" t="s">
        <v>2</v>
      </c>
      <c r="H1" t="s">
        <v>4</v>
      </c>
      <c r="I1" t="s">
        <v>6</v>
      </c>
      <c r="J1" t="s">
        <v>67</v>
      </c>
      <c r="K1" t="s">
        <v>51</v>
      </c>
      <c r="L1" t="s">
        <v>65</v>
      </c>
      <c r="M1" t="s">
        <v>121</v>
      </c>
    </row>
    <row r="2" spans="1:13" x14ac:dyDescent="0.25">
      <c r="A2">
        <v>231</v>
      </c>
      <c r="B2">
        <v>1</v>
      </c>
      <c r="C2">
        <v>26</v>
      </c>
      <c r="D2">
        <v>1</v>
      </c>
      <c r="E2">
        <v>0</v>
      </c>
      <c r="F2">
        <v>2023</v>
      </c>
      <c r="G2">
        <v>1</v>
      </c>
      <c r="H2" t="s">
        <v>8</v>
      </c>
      <c r="I2" t="s">
        <v>22</v>
      </c>
      <c r="J2" t="s">
        <v>12</v>
      </c>
      <c r="K2">
        <v>26545</v>
      </c>
      <c r="L2">
        <v>0.98933885854209835</v>
      </c>
    </row>
    <row r="3" spans="1:13" x14ac:dyDescent="0.25">
      <c r="A3">
        <v>232</v>
      </c>
      <c r="B3">
        <v>1</v>
      </c>
      <c r="C3">
        <v>26</v>
      </c>
      <c r="D3">
        <v>1</v>
      </c>
      <c r="E3">
        <v>0</v>
      </c>
      <c r="F3">
        <v>2023</v>
      </c>
      <c r="G3">
        <v>2</v>
      </c>
      <c r="H3" t="s">
        <v>8</v>
      </c>
      <c r="I3" t="s">
        <v>22</v>
      </c>
      <c r="J3" t="s">
        <v>12</v>
      </c>
      <c r="K3">
        <v>30951</v>
      </c>
      <c r="L3">
        <v>0.9935058641077833</v>
      </c>
    </row>
    <row r="4" spans="1:13" x14ac:dyDescent="0.25">
      <c r="A4">
        <v>241</v>
      </c>
      <c r="B4">
        <v>1</v>
      </c>
      <c r="C4">
        <v>26</v>
      </c>
      <c r="D4">
        <v>1</v>
      </c>
      <c r="E4">
        <v>0</v>
      </c>
      <c r="F4">
        <v>2024</v>
      </c>
      <c r="G4">
        <v>1</v>
      </c>
      <c r="H4" t="s">
        <v>8</v>
      </c>
      <c r="I4" t="s">
        <v>22</v>
      </c>
      <c r="J4" t="s">
        <v>12</v>
      </c>
      <c r="K4">
        <v>33704</v>
      </c>
      <c r="L4">
        <v>0.99290885354854019</v>
      </c>
    </row>
    <row r="5" spans="1:13" x14ac:dyDescent="0.25">
      <c r="A5">
        <v>242</v>
      </c>
      <c r="B5">
        <v>1</v>
      </c>
      <c r="C5">
        <v>26</v>
      </c>
      <c r="D5">
        <v>1</v>
      </c>
      <c r="E5">
        <v>0</v>
      </c>
      <c r="F5">
        <v>2024</v>
      </c>
      <c r="G5">
        <v>2</v>
      </c>
      <c r="H5" t="s">
        <v>8</v>
      </c>
      <c r="I5" t="s">
        <v>22</v>
      </c>
      <c r="J5" t="s">
        <v>12</v>
      </c>
      <c r="K5">
        <v>31885</v>
      </c>
      <c r="L5">
        <v>0.99172024462913599</v>
      </c>
    </row>
    <row r="6" spans="1:13" x14ac:dyDescent="0.25">
      <c r="A6">
        <v>231</v>
      </c>
      <c r="B6">
        <v>1</v>
      </c>
      <c r="C6">
        <v>15</v>
      </c>
      <c r="D6">
        <v>2</v>
      </c>
      <c r="E6">
        <v>0</v>
      </c>
      <c r="F6">
        <v>2023</v>
      </c>
      <c r="G6">
        <v>1</v>
      </c>
      <c r="H6" t="s">
        <v>8</v>
      </c>
      <c r="I6" t="s">
        <v>20</v>
      </c>
      <c r="J6" t="s">
        <v>12</v>
      </c>
      <c r="K6">
        <v>5226</v>
      </c>
      <c r="L6">
        <v>0.97971680061232302</v>
      </c>
    </row>
    <row r="7" spans="1:13" x14ac:dyDescent="0.25">
      <c r="A7">
        <v>232</v>
      </c>
      <c r="B7">
        <v>1</v>
      </c>
      <c r="C7">
        <v>15</v>
      </c>
      <c r="D7">
        <v>2</v>
      </c>
      <c r="E7">
        <v>0</v>
      </c>
      <c r="F7">
        <v>2023</v>
      </c>
      <c r="G7">
        <v>2</v>
      </c>
      <c r="H7" t="s">
        <v>8</v>
      </c>
      <c r="I7" t="s">
        <v>20</v>
      </c>
      <c r="J7" t="s">
        <v>12</v>
      </c>
      <c r="K7">
        <v>5675</v>
      </c>
      <c r="L7">
        <v>0.97462555066079293</v>
      </c>
    </row>
    <row r="8" spans="1:13" x14ac:dyDescent="0.25">
      <c r="A8">
        <v>241</v>
      </c>
      <c r="B8">
        <v>1</v>
      </c>
      <c r="C8">
        <v>15</v>
      </c>
      <c r="D8">
        <v>2</v>
      </c>
      <c r="E8">
        <v>0</v>
      </c>
      <c r="F8">
        <v>2024</v>
      </c>
      <c r="G8">
        <v>1</v>
      </c>
      <c r="H8" t="s">
        <v>8</v>
      </c>
      <c r="I8" t="s">
        <v>20</v>
      </c>
      <c r="J8" t="s">
        <v>12</v>
      </c>
      <c r="K8">
        <v>5751</v>
      </c>
      <c r="L8">
        <v>0.9707876890975482</v>
      </c>
    </row>
    <row r="9" spans="1:13" x14ac:dyDescent="0.25">
      <c r="A9">
        <v>242</v>
      </c>
      <c r="B9">
        <v>1</v>
      </c>
      <c r="C9">
        <v>15</v>
      </c>
      <c r="D9">
        <v>2</v>
      </c>
      <c r="E9">
        <v>0</v>
      </c>
      <c r="F9">
        <v>2024</v>
      </c>
      <c r="G9">
        <v>2</v>
      </c>
      <c r="H9" t="s">
        <v>8</v>
      </c>
      <c r="I9" t="s">
        <v>20</v>
      </c>
      <c r="J9" t="s">
        <v>12</v>
      </c>
      <c r="K9">
        <v>5552</v>
      </c>
      <c r="L9">
        <v>0.96397694524495681</v>
      </c>
    </row>
    <row r="10" spans="1:13" x14ac:dyDescent="0.25">
      <c r="A10">
        <v>231</v>
      </c>
      <c r="B10">
        <v>1</v>
      </c>
      <c r="C10">
        <v>15</v>
      </c>
      <c r="D10">
        <v>2</v>
      </c>
      <c r="E10">
        <v>1</v>
      </c>
      <c r="F10">
        <v>2023</v>
      </c>
      <c r="G10">
        <v>1</v>
      </c>
      <c r="H10" t="s">
        <v>8</v>
      </c>
      <c r="I10" t="s">
        <v>20</v>
      </c>
      <c r="J10" t="s">
        <v>10</v>
      </c>
      <c r="K10">
        <v>7543</v>
      </c>
      <c r="L10">
        <v>0.991515312209996</v>
      </c>
      <c r="M10">
        <v>0.95186522262334539</v>
      </c>
    </row>
    <row r="11" spans="1:13" x14ac:dyDescent="0.25">
      <c r="A11">
        <v>232</v>
      </c>
      <c r="B11">
        <v>1</v>
      </c>
      <c r="C11">
        <v>15</v>
      </c>
      <c r="D11">
        <v>2</v>
      </c>
      <c r="E11">
        <v>1</v>
      </c>
      <c r="F11">
        <v>2023</v>
      </c>
      <c r="G11">
        <v>2</v>
      </c>
      <c r="H11" t="s">
        <v>8</v>
      </c>
      <c r="I11" t="s">
        <v>20</v>
      </c>
      <c r="J11" t="s">
        <v>10</v>
      </c>
      <c r="K11">
        <v>8757</v>
      </c>
      <c r="L11">
        <v>0.98812378668493772</v>
      </c>
      <c r="M11">
        <v>0.96151623714318735</v>
      </c>
    </row>
    <row r="12" spans="1:13" x14ac:dyDescent="0.25">
      <c r="A12">
        <v>241</v>
      </c>
      <c r="B12">
        <v>1</v>
      </c>
      <c r="C12">
        <v>15</v>
      </c>
      <c r="D12">
        <v>2</v>
      </c>
      <c r="E12">
        <v>1</v>
      </c>
      <c r="F12">
        <v>2024</v>
      </c>
      <c r="G12">
        <v>1</v>
      </c>
      <c r="H12" t="s">
        <v>8</v>
      </c>
      <c r="I12" t="s">
        <v>20</v>
      </c>
      <c r="J12" t="s">
        <v>10</v>
      </c>
      <c r="K12">
        <v>8622</v>
      </c>
      <c r="L12">
        <v>0.99280909301786124</v>
      </c>
      <c r="M12">
        <v>0.97733644859813085</v>
      </c>
    </row>
    <row r="13" spans="1:13" x14ac:dyDescent="0.25">
      <c r="A13">
        <v>242</v>
      </c>
      <c r="B13">
        <v>1</v>
      </c>
      <c r="C13">
        <v>15</v>
      </c>
      <c r="D13">
        <v>2</v>
      </c>
      <c r="E13">
        <v>1</v>
      </c>
      <c r="F13">
        <v>2024</v>
      </c>
      <c r="G13">
        <v>2</v>
      </c>
      <c r="H13" t="s">
        <v>8</v>
      </c>
      <c r="I13" t="s">
        <v>20</v>
      </c>
      <c r="J13" t="s">
        <v>10</v>
      </c>
      <c r="K13">
        <v>8697</v>
      </c>
      <c r="L13">
        <v>0.9943658732896401</v>
      </c>
      <c r="M13">
        <v>0.97039777983348752</v>
      </c>
    </row>
    <row r="14" spans="1:13" x14ac:dyDescent="0.25">
      <c r="A14">
        <v>231</v>
      </c>
      <c r="B14">
        <v>1</v>
      </c>
      <c r="C14">
        <v>27</v>
      </c>
      <c r="D14">
        <v>3</v>
      </c>
      <c r="E14">
        <v>0</v>
      </c>
      <c r="F14">
        <v>2023</v>
      </c>
      <c r="G14">
        <v>1</v>
      </c>
      <c r="H14" t="s">
        <v>8</v>
      </c>
      <c r="I14" t="s">
        <v>23</v>
      </c>
      <c r="J14" t="s">
        <v>12</v>
      </c>
      <c r="K14">
        <v>4093</v>
      </c>
      <c r="L14">
        <v>0.96652821891033469</v>
      </c>
    </row>
    <row r="15" spans="1:13" x14ac:dyDescent="0.25">
      <c r="A15">
        <v>232</v>
      </c>
      <c r="B15">
        <v>1</v>
      </c>
      <c r="C15">
        <v>27</v>
      </c>
      <c r="D15">
        <v>3</v>
      </c>
      <c r="E15">
        <v>0</v>
      </c>
      <c r="F15">
        <v>2023</v>
      </c>
      <c r="G15">
        <v>2</v>
      </c>
      <c r="H15" t="s">
        <v>8</v>
      </c>
      <c r="I15" t="s">
        <v>23</v>
      </c>
      <c r="J15" t="s">
        <v>12</v>
      </c>
      <c r="K15">
        <v>5069</v>
      </c>
      <c r="L15">
        <v>0.95778260011836658</v>
      </c>
    </row>
    <row r="16" spans="1:13" x14ac:dyDescent="0.25">
      <c r="A16">
        <v>241</v>
      </c>
      <c r="B16">
        <v>1</v>
      </c>
      <c r="C16">
        <v>27</v>
      </c>
      <c r="D16">
        <v>3</v>
      </c>
      <c r="E16">
        <v>0</v>
      </c>
      <c r="F16">
        <v>2024</v>
      </c>
      <c r="G16">
        <v>1</v>
      </c>
      <c r="H16" t="s">
        <v>8</v>
      </c>
      <c r="I16" t="s">
        <v>23</v>
      </c>
      <c r="J16" t="s">
        <v>12</v>
      </c>
      <c r="K16">
        <v>5210</v>
      </c>
      <c r="L16">
        <v>0.95278310940499045</v>
      </c>
    </row>
    <row r="17" spans="1:13" x14ac:dyDescent="0.25">
      <c r="A17">
        <v>242</v>
      </c>
      <c r="B17">
        <v>1</v>
      </c>
      <c r="C17">
        <v>27</v>
      </c>
      <c r="D17">
        <v>3</v>
      </c>
      <c r="E17">
        <v>0</v>
      </c>
      <c r="F17">
        <v>2024</v>
      </c>
      <c r="G17">
        <v>2</v>
      </c>
      <c r="H17" t="s">
        <v>8</v>
      </c>
      <c r="I17" t="s">
        <v>23</v>
      </c>
      <c r="J17" t="s">
        <v>12</v>
      </c>
      <c r="K17">
        <v>5431</v>
      </c>
      <c r="L17">
        <v>0.95875529368440437</v>
      </c>
    </row>
    <row r="18" spans="1:13" x14ac:dyDescent="0.25">
      <c r="A18">
        <v>231</v>
      </c>
      <c r="B18">
        <v>1</v>
      </c>
      <c r="C18">
        <v>14</v>
      </c>
      <c r="D18">
        <v>4</v>
      </c>
      <c r="E18">
        <v>0</v>
      </c>
      <c r="F18">
        <v>2023</v>
      </c>
      <c r="G18">
        <v>1</v>
      </c>
      <c r="H18" t="s">
        <v>8</v>
      </c>
      <c r="I18" t="s">
        <v>9</v>
      </c>
      <c r="J18" t="s">
        <v>12</v>
      </c>
      <c r="K18">
        <v>16256</v>
      </c>
      <c r="L18">
        <v>0.99323326771653542</v>
      </c>
    </row>
    <row r="19" spans="1:13" x14ac:dyDescent="0.25">
      <c r="A19">
        <v>232</v>
      </c>
      <c r="B19">
        <v>1</v>
      </c>
      <c r="C19">
        <v>14</v>
      </c>
      <c r="D19">
        <v>4</v>
      </c>
      <c r="E19">
        <v>0</v>
      </c>
      <c r="F19">
        <v>2023</v>
      </c>
      <c r="G19">
        <v>2</v>
      </c>
      <c r="H19" t="s">
        <v>8</v>
      </c>
      <c r="I19" t="s">
        <v>9</v>
      </c>
      <c r="J19" t="s">
        <v>12</v>
      </c>
      <c r="K19">
        <v>12227</v>
      </c>
      <c r="L19">
        <v>0.99656497914451625</v>
      </c>
    </row>
    <row r="20" spans="1:13" x14ac:dyDescent="0.25">
      <c r="A20">
        <v>241</v>
      </c>
      <c r="B20">
        <v>1</v>
      </c>
      <c r="C20">
        <v>14</v>
      </c>
      <c r="D20">
        <v>4</v>
      </c>
      <c r="E20">
        <v>0</v>
      </c>
      <c r="F20">
        <v>2024</v>
      </c>
      <c r="G20">
        <v>1</v>
      </c>
      <c r="H20" t="s">
        <v>8</v>
      </c>
      <c r="I20" t="s">
        <v>9</v>
      </c>
      <c r="J20" t="s">
        <v>12</v>
      </c>
      <c r="K20">
        <v>9912</v>
      </c>
      <c r="L20">
        <v>0.99556093623890229</v>
      </c>
    </row>
    <row r="21" spans="1:13" x14ac:dyDescent="0.25">
      <c r="A21">
        <v>242</v>
      </c>
      <c r="B21">
        <v>1</v>
      </c>
      <c r="C21">
        <v>14</v>
      </c>
      <c r="D21">
        <v>4</v>
      </c>
      <c r="E21">
        <v>0</v>
      </c>
      <c r="F21">
        <v>2024</v>
      </c>
      <c r="G21">
        <v>2</v>
      </c>
      <c r="H21" t="s">
        <v>8</v>
      </c>
      <c r="I21" t="s">
        <v>9</v>
      </c>
      <c r="J21" t="s">
        <v>12</v>
      </c>
      <c r="K21">
        <v>9299</v>
      </c>
      <c r="L21">
        <v>0.9947306161952898</v>
      </c>
    </row>
    <row r="22" spans="1:13" x14ac:dyDescent="0.25">
      <c r="A22">
        <v>231</v>
      </c>
      <c r="B22">
        <v>1</v>
      </c>
      <c r="C22">
        <v>14</v>
      </c>
      <c r="D22">
        <v>4</v>
      </c>
      <c r="E22">
        <v>1</v>
      </c>
      <c r="F22">
        <v>2023</v>
      </c>
      <c r="G22">
        <v>1</v>
      </c>
      <c r="H22" t="s">
        <v>8</v>
      </c>
      <c r="I22" t="s">
        <v>9</v>
      </c>
      <c r="J22" t="s">
        <v>10</v>
      </c>
      <c r="K22">
        <v>22992</v>
      </c>
      <c r="L22">
        <v>0.99451983298538627</v>
      </c>
      <c r="M22">
        <v>0.82996588821831541</v>
      </c>
    </row>
    <row r="23" spans="1:13" x14ac:dyDescent="0.25">
      <c r="A23">
        <v>232</v>
      </c>
      <c r="B23">
        <v>1</v>
      </c>
      <c r="C23">
        <v>14</v>
      </c>
      <c r="D23">
        <v>4</v>
      </c>
      <c r="E23">
        <v>1</v>
      </c>
      <c r="F23">
        <v>2023</v>
      </c>
      <c r="G23">
        <v>2</v>
      </c>
      <c r="H23" t="s">
        <v>8</v>
      </c>
      <c r="I23" t="s">
        <v>9</v>
      </c>
      <c r="J23" t="s">
        <v>10</v>
      </c>
      <c r="K23">
        <v>29893</v>
      </c>
      <c r="L23">
        <v>0.99588532432342025</v>
      </c>
      <c r="M23">
        <v>0.89479341619079611</v>
      </c>
    </row>
    <row r="24" spans="1:13" x14ac:dyDescent="0.25">
      <c r="A24">
        <v>241</v>
      </c>
      <c r="B24">
        <v>1</v>
      </c>
      <c r="C24">
        <v>14</v>
      </c>
      <c r="D24">
        <v>4</v>
      </c>
      <c r="E24">
        <v>1</v>
      </c>
      <c r="F24">
        <v>2024</v>
      </c>
      <c r="G24">
        <v>1</v>
      </c>
      <c r="H24" t="s">
        <v>8</v>
      </c>
      <c r="I24" t="s">
        <v>9</v>
      </c>
      <c r="J24" t="s">
        <v>10</v>
      </c>
      <c r="K24">
        <v>32008</v>
      </c>
      <c r="L24">
        <v>0.99837540614846287</v>
      </c>
      <c r="M24">
        <v>0.94035548879709596</v>
      </c>
    </row>
    <row r="25" spans="1:13" x14ac:dyDescent="0.25">
      <c r="A25">
        <v>242</v>
      </c>
      <c r="B25">
        <v>1</v>
      </c>
      <c r="C25">
        <v>14</v>
      </c>
      <c r="D25">
        <v>4</v>
      </c>
      <c r="E25">
        <v>1</v>
      </c>
      <c r="F25">
        <v>2024</v>
      </c>
      <c r="G25">
        <v>2</v>
      </c>
      <c r="H25" t="s">
        <v>8</v>
      </c>
      <c r="I25" t="s">
        <v>9</v>
      </c>
      <c r="J25" t="s">
        <v>10</v>
      </c>
      <c r="K25">
        <v>32072</v>
      </c>
      <c r="L25">
        <v>0.99834746819655773</v>
      </c>
      <c r="M25">
        <v>0.93257128579905679</v>
      </c>
    </row>
    <row r="26" spans="1:13" x14ac:dyDescent="0.25">
      <c r="A26">
        <v>231</v>
      </c>
      <c r="B26">
        <v>1</v>
      </c>
      <c r="C26">
        <v>101</v>
      </c>
      <c r="D26">
        <v>5</v>
      </c>
      <c r="E26">
        <v>0</v>
      </c>
      <c r="F26">
        <v>2023</v>
      </c>
      <c r="G26">
        <v>1</v>
      </c>
      <c r="H26" t="s">
        <v>8</v>
      </c>
      <c r="I26" t="s">
        <v>39</v>
      </c>
      <c r="J26" t="s">
        <v>12</v>
      </c>
      <c r="K26">
        <v>167</v>
      </c>
      <c r="L26">
        <v>0.95209580838323349</v>
      </c>
    </row>
    <row r="27" spans="1:13" x14ac:dyDescent="0.25">
      <c r="A27">
        <v>232</v>
      </c>
      <c r="B27">
        <v>1</v>
      </c>
      <c r="C27">
        <v>101</v>
      </c>
      <c r="D27">
        <v>5</v>
      </c>
      <c r="E27">
        <v>0</v>
      </c>
      <c r="F27">
        <v>2023</v>
      </c>
      <c r="G27">
        <v>2</v>
      </c>
      <c r="H27" t="s">
        <v>8</v>
      </c>
      <c r="I27" t="s">
        <v>39</v>
      </c>
      <c r="J27" t="s">
        <v>12</v>
      </c>
      <c r="K27">
        <v>175</v>
      </c>
      <c r="L27">
        <v>0.96</v>
      </c>
    </row>
    <row r="28" spans="1:13" x14ac:dyDescent="0.25">
      <c r="A28">
        <v>241</v>
      </c>
      <c r="B28">
        <v>1</v>
      </c>
      <c r="C28">
        <v>101</v>
      </c>
      <c r="D28">
        <v>5</v>
      </c>
      <c r="E28">
        <v>0</v>
      </c>
      <c r="F28">
        <v>2024</v>
      </c>
      <c r="G28">
        <v>1</v>
      </c>
      <c r="H28" t="s">
        <v>8</v>
      </c>
      <c r="I28" t="s">
        <v>39</v>
      </c>
      <c r="J28" t="s">
        <v>12</v>
      </c>
      <c r="K28">
        <v>169</v>
      </c>
      <c r="L28">
        <v>0.96449704142011838</v>
      </c>
    </row>
    <row r="29" spans="1:13" x14ac:dyDescent="0.25">
      <c r="A29">
        <v>242</v>
      </c>
      <c r="B29">
        <v>1</v>
      </c>
      <c r="C29">
        <v>101</v>
      </c>
      <c r="D29">
        <v>5</v>
      </c>
      <c r="E29">
        <v>0</v>
      </c>
      <c r="F29">
        <v>2024</v>
      </c>
      <c r="G29">
        <v>2</v>
      </c>
      <c r="H29" t="s">
        <v>8</v>
      </c>
      <c r="I29" t="s">
        <v>39</v>
      </c>
      <c r="J29" t="s">
        <v>12</v>
      </c>
      <c r="K29">
        <v>159</v>
      </c>
      <c r="L29">
        <v>0.96855345911949686</v>
      </c>
    </row>
    <row r="30" spans="1:13" x14ac:dyDescent="0.25">
      <c r="A30">
        <v>231</v>
      </c>
      <c r="B30">
        <v>1</v>
      </c>
      <c r="C30">
        <v>23</v>
      </c>
      <c r="D30">
        <v>6</v>
      </c>
      <c r="E30">
        <v>0</v>
      </c>
      <c r="F30">
        <v>2023</v>
      </c>
      <c r="G30">
        <v>1</v>
      </c>
      <c r="H30" t="s">
        <v>8</v>
      </c>
      <c r="I30" t="s">
        <v>21</v>
      </c>
      <c r="J30" t="s">
        <v>12</v>
      </c>
      <c r="K30">
        <v>11362</v>
      </c>
      <c r="L30">
        <v>0.9847738074282697</v>
      </c>
    </row>
    <row r="31" spans="1:13" x14ac:dyDescent="0.25">
      <c r="A31">
        <v>232</v>
      </c>
      <c r="B31">
        <v>1</v>
      </c>
      <c r="C31">
        <v>23</v>
      </c>
      <c r="D31">
        <v>6</v>
      </c>
      <c r="E31">
        <v>0</v>
      </c>
      <c r="F31">
        <v>2023</v>
      </c>
      <c r="G31">
        <v>2</v>
      </c>
      <c r="H31" t="s">
        <v>8</v>
      </c>
      <c r="I31" t="s">
        <v>21</v>
      </c>
      <c r="J31" t="s">
        <v>12</v>
      </c>
      <c r="K31">
        <v>12454</v>
      </c>
      <c r="L31">
        <v>0.98145174241207644</v>
      </c>
    </row>
    <row r="32" spans="1:13" x14ac:dyDescent="0.25">
      <c r="A32">
        <v>241</v>
      </c>
      <c r="B32">
        <v>1</v>
      </c>
      <c r="C32">
        <v>23</v>
      </c>
      <c r="D32">
        <v>6</v>
      </c>
      <c r="E32">
        <v>0</v>
      </c>
      <c r="F32">
        <v>2024</v>
      </c>
      <c r="G32">
        <v>1</v>
      </c>
      <c r="H32" t="s">
        <v>8</v>
      </c>
      <c r="I32" t="s">
        <v>21</v>
      </c>
      <c r="J32" t="s">
        <v>12</v>
      </c>
      <c r="K32">
        <v>15291</v>
      </c>
      <c r="L32">
        <v>0.9813615852462233</v>
      </c>
    </row>
    <row r="33" spans="1:13" x14ac:dyDescent="0.25">
      <c r="A33">
        <v>242</v>
      </c>
      <c r="B33">
        <v>1</v>
      </c>
      <c r="C33">
        <v>23</v>
      </c>
      <c r="D33">
        <v>6</v>
      </c>
      <c r="E33">
        <v>0</v>
      </c>
      <c r="F33">
        <v>2024</v>
      </c>
      <c r="G33">
        <v>2</v>
      </c>
      <c r="H33" t="s">
        <v>8</v>
      </c>
      <c r="I33" t="s">
        <v>21</v>
      </c>
      <c r="J33" t="s">
        <v>12</v>
      </c>
      <c r="K33">
        <v>14767</v>
      </c>
      <c r="L33">
        <v>0.97941355725604384</v>
      </c>
    </row>
    <row r="34" spans="1:13" x14ac:dyDescent="0.25">
      <c r="A34">
        <v>231</v>
      </c>
      <c r="B34">
        <v>3</v>
      </c>
      <c r="C34">
        <v>34</v>
      </c>
      <c r="D34">
        <v>1</v>
      </c>
      <c r="E34">
        <v>0</v>
      </c>
      <c r="F34">
        <v>2023</v>
      </c>
      <c r="G34">
        <v>1</v>
      </c>
      <c r="H34" t="s">
        <v>25</v>
      </c>
      <c r="I34" t="s">
        <v>29</v>
      </c>
      <c r="J34" t="s">
        <v>12</v>
      </c>
      <c r="K34">
        <v>1896</v>
      </c>
      <c r="L34">
        <v>0.99841772151898733</v>
      </c>
    </row>
    <row r="35" spans="1:13" x14ac:dyDescent="0.25">
      <c r="A35">
        <v>232</v>
      </c>
      <c r="B35">
        <v>3</v>
      </c>
      <c r="C35">
        <v>34</v>
      </c>
      <c r="D35">
        <v>1</v>
      </c>
      <c r="E35">
        <v>0</v>
      </c>
      <c r="F35">
        <v>2023</v>
      </c>
      <c r="G35">
        <v>2</v>
      </c>
      <c r="H35" t="s">
        <v>25</v>
      </c>
      <c r="I35" t="s">
        <v>29</v>
      </c>
      <c r="J35" t="s">
        <v>12</v>
      </c>
      <c r="K35">
        <v>1713</v>
      </c>
      <c r="L35">
        <v>0.99416228838295384</v>
      </c>
    </row>
    <row r="36" spans="1:13" x14ac:dyDescent="0.25">
      <c r="A36">
        <v>241</v>
      </c>
      <c r="B36">
        <v>3</v>
      </c>
      <c r="C36">
        <v>34</v>
      </c>
      <c r="D36">
        <v>1</v>
      </c>
      <c r="E36">
        <v>0</v>
      </c>
      <c r="F36">
        <v>2024</v>
      </c>
      <c r="G36">
        <v>1</v>
      </c>
      <c r="H36" t="s">
        <v>25</v>
      </c>
      <c r="I36" t="s">
        <v>29</v>
      </c>
      <c r="J36" t="s">
        <v>12</v>
      </c>
      <c r="K36">
        <v>1613</v>
      </c>
      <c r="L36">
        <v>0.99380037197768134</v>
      </c>
    </row>
    <row r="37" spans="1:13" x14ac:dyDescent="0.25">
      <c r="A37">
        <v>242</v>
      </c>
      <c r="B37">
        <v>3</v>
      </c>
      <c r="C37">
        <v>34</v>
      </c>
      <c r="D37">
        <v>1</v>
      </c>
      <c r="E37">
        <v>0</v>
      </c>
      <c r="F37">
        <v>2024</v>
      </c>
      <c r="G37">
        <v>2</v>
      </c>
      <c r="H37" t="s">
        <v>25</v>
      </c>
      <c r="I37" t="s">
        <v>29</v>
      </c>
      <c r="J37" t="s">
        <v>12</v>
      </c>
      <c r="K37">
        <v>1561</v>
      </c>
      <c r="L37">
        <v>0.99679692504804618</v>
      </c>
    </row>
    <row r="38" spans="1:13" x14ac:dyDescent="0.25">
      <c r="A38">
        <v>231</v>
      </c>
      <c r="B38">
        <v>3</v>
      </c>
      <c r="C38">
        <v>34</v>
      </c>
      <c r="D38">
        <v>1</v>
      </c>
      <c r="E38">
        <v>1</v>
      </c>
      <c r="F38">
        <v>2023</v>
      </c>
      <c r="G38">
        <v>1</v>
      </c>
      <c r="H38" t="s">
        <v>25</v>
      </c>
      <c r="I38" t="s">
        <v>29</v>
      </c>
      <c r="J38" t="s">
        <v>10</v>
      </c>
      <c r="K38">
        <v>3029</v>
      </c>
      <c r="L38">
        <v>0.99669858038956749</v>
      </c>
      <c r="M38">
        <v>0.88108645246770456</v>
      </c>
    </row>
    <row r="39" spans="1:13" x14ac:dyDescent="0.25">
      <c r="A39">
        <v>232</v>
      </c>
      <c r="B39">
        <v>3</v>
      </c>
      <c r="C39">
        <v>34</v>
      </c>
      <c r="D39">
        <v>1</v>
      </c>
      <c r="E39">
        <v>1</v>
      </c>
      <c r="F39">
        <v>2023</v>
      </c>
      <c r="G39">
        <v>2</v>
      </c>
      <c r="H39" t="s">
        <v>25</v>
      </c>
      <c r="I39" t="s">
        <v>29</v>
      </c>
      <c r="J39" t="s">
        <v>10</v>
      </c>
      <c r="K39">
        <v>3434</v>
      </c>
      <c r="L39">
        <v>0.99679673849737915</v>
      </c>
      <c r="M39">
        <v>0.93456032719836402</v>
      </c>
    </row>
    <row r="40" spans="1:13" x14ac:dyDescent="0.25">
      <c r="A40">
        <v>241</v>
      </c>
      <c r="B40">
        <v>3</v>
      </c>
      <c r="C40">
        <v>34</v>
      </c>
      <c r="D40">
        <v>1</v>
      </c>
      <c r="E40">
        <v>1</v>
      </c>
      <c r="F40">
        <v>2024</v>
      </c>
      <c r="G40">
        <v>1</v>
      </c>
      <c r="H40" t="s">
        <v>25</v>
      </c>
      <c r="I40" t="s">
        <v>29</v>
      </c>
      <c r="J40" t="s">
        <v>10</v>
      </c>
      <c r="K40">
        <v>3489</v>
      </c>
      <c r="L40">
        <v>0.998566924620235</v>
      </c>
      <c r="M40">
        <v>0.96354764638346724</v>
      </c>
    </row>
    <row r="41" spans="1:13" x14ac:dyDescent="0.25">
      <c r="A41">
        <v>242</v>
      </c>
      <c r="B41">
        <v>3</v>
      </c>
      <c r="C41">
        <v>34</v>
      </c>
      <c r="D41">
        <v>1</v>
      </c>
      <c r="E41">
        <v>1</v>
      </c>
      <c r="F41">
        <v>2024</v>
      </c>
      <c r="G41">
        <v>2</v>
      </c>
      <c r="H41" t="s">
        <v>25</v>
      </c>
      <c r="I41" t="s">
        <v>29</v>
      </c>
      <c r="J41" t="s">
        <v>10</v>
      </c>
      <c r="K41">
        <v>3523</v>
      </c>
      <c r="L41">
        <v>0.99858075503831967</v>
      </c>
      <c r="M41">
        <v>0.95650938032973276</v>
      </c>
    </row>
    <row r="42" spans="1:13" x14ac:dyDescent="0.25">
      <c r="A42">
        <v>231</v>
      </c>
      <c r="B42">
        <v>3</v>
      </c>
      <c r="C42">
        <v>30</v>
      </c>
      <c r="D42">
        <v>2</v>
      </c>
      <c r="E42">
        <v>0</v>
      </c>
      <c r="F42">
        <v>2023</v>
      </c>
      <c r="G42">
        <v>1</v>
      </c>
      <c r="H42" t="s">
        <v>25</v>
      </c>
      <c r="I42" t="s">
        <v>26</v>
      </c>
      <c r="J42" t="s">
        <v>12</v>
      </c>
      <c r="K42">
        <v>1382</v>
      </c>
      <c r="L42">
        <v>0.99638205499276411</v>
      </c>
    </row>
    <row r="43" spans="1:13" x14ac:dyDescent="0.25">
      <c r="A43">
        <v>232</v>
      </c>
      <c r="B43">
        <v>3</v>
      </c>
      <c r="C43">
        <v>30</v>
      </c>
      <c r="D43">
        <v>2</v>
      </c>
      <c r="E43">
        <v>0</v>
      </c>
      <c r="F43">
        <v>2023</v>
      </c>
      <c r="G43">
        <v>2</v>
      </c>
      <c r="H43" t="s">
        <v>25</v>
      </c>
      <c r="I43" t="s">
        <v>26</v>
      </c>
      <c r="J43" t="s">
        <v>12</v>
      </c>
      <c r="K43">
        <v>1114</v>
      </c>
      <c r="L43">
        <v>0.99551166965888693</v>
      </c>
    </row>
    <row r="44" spans="1:13" x14ac:dyDescent="0.25">
      <c r="A44">
        <v>241</v>
      </c>
      <c r="B44">
        <v>3</v>
      </c>
      <c r="C44">
        <v>30</v>
      </c>
      <c r="D44">
        <v>2</v>
      </c>
      <c r="E44">
        <v>0</v>
      </c>
      <c r="F44">
        <v>2024</v>
      </c>
      <c r="G44">
        <v>1</v>
      </c>
      <c r="H44" t="s">
        <v>25</v>
      </c>
      <c r="I44" t="s">
        <v>26</v>
      </c>
      <c r="J44" t="s">
        <v>12</v>
      </c>
      <c r="K44">
        <v>1105</v>
      </c>
      <c r="L44">
        <v>0.99366515837104075</v>
      </c>
    </row>
    <row r="45" spans="1:13" x14ac:dyDescent="0.25">
      <c r="A45">
        <v>242</v>
      </c>
      <c r="B45">
        <v>3</v>
      </c>
      <c r="C45">
        <v>30</v>
      </c>
      <c r="D45">
        <v>2</v>
      </c>
      <c r="E45">
        <v>0</v>
      </c>
      <c r="F45">
        <v>2024</v>
      </c>
      <c r="G45">
        <v>2</v>
      </c>
      <c r="H45" t="s">
        <v>25</v>
      </c>
      <c r="I45" t="s">
        <v>26</v>
      </c>
      <c r="J45" t="s">
        <v>12</v>
      </c>
      <c r="K45">
        <v>1033</v>
      </c>
      <c r="L45">
        <v>0.99515972894482096</v>
      </c>
    </row>
    <row r="46" spans="1:13" x14ac:dyDescent="0.25">
      <c r="A46">
        <v>231</v>
      </c>
      <c r="B46">
        <v>3</v>
      </c>
      <c r="C46">
        <v>30</v>
      </c>
      <c r="D46">
        <v>2</v>
      </c>
      <c r="E46">
        <v>1</v>
      </c>
      <c r="F46">
        <v>2023</v>
      </c>
      <c r="G46">
        <v>1</v>
      </c>
      <c r="H46" t="s">
        <v>25</v>
      </c>
      <c r="I46" t="s">
        <v>26</v>
      </c>
      <c r="J46" t="s">
        <v>10</v>
      </c>
      <c r="K46">
        <v>2870</v>
      </c>
      <c r="L46">
        <v>0.99651567944250874</v>
      </c>
      <c r="M46">
        <v>0.86398601398601393</v>
      </c>
    </row>
    <row r="47" spans="1:13" x14ac:dyDescent="0.25">
      <c r="A47">
        <v>232</v>
      </c>
      <c r="B47">
        <v>3</v>
      </c>
      <c r="C47">
        <v>30</v>
      </c>
      <c r="D47">
        <v>2</v>
      </c>
      <c r="E47">
        <v>1</v>
      </c>
      <c r="F47">
        <v>2023</v>
      </c>
      <c r="G47">
        <v>2</v>
      </c>
      <c r="H47" t="s">
        <v>25</v>
      </c>
      <c r="I47" t="s">
        <v>26</v>
      </c>
      <c r="J47" t="s">
        <v>10</v>
      </c>
      <c r="K47">
        <v>3251</v>
      </c>
      <c r="L47">
        <v>0.99661642571516451</v>
      </c>
      <c r="M47">
        <v>0.93024691358024691</v>
      </c>
    </row>
    <row r="48" spans="1:13" x14ac:dyDescent="0.25">
      <c r="A48">
        <v>241</v>
      </c>
      <c r="B48">
        <v>3</v>
      </c>
      <c r="C48">
        <v>30</v>
      </c>
      <c r="D48">
        <v>2</v>
      </c>
      <c r="E48">
        <v>1</v>
      </c>
      <c r="F48">
        <v>2024</v>
      </c>
      <c r="G48">
        <v>1</v>
      </c>
      <c r="H48" t="s">
        <v>25</v>
      </c>
      <c r="I48" t="s">
        <v>26</v>
      </c>
      <c r="J48" t="s">
        <v>10</v>
      </c>
      <c r="K48">
        <v>3322</v>
      </c>
      <c r="L48">
        <v>0.99759181216134862</v>
      </c>
      <c r="M48">
        <v>0.95896197948098971</v>
      </c>
    </row>
    <row r="49" spans="1:13" x14ac:dyDescent="0.25">
      <c r="A49">
        <v>242</v>
      </c>
      <c r="B49">
        <v>3</v>
      </c>
      <c r="C49">
        <v>30</v>
      </c>
      <c r="D49">
        <v>2</v>
      </c>
      <c r="E49">
        <v>1</v>
      </c>
      <c r="F49">
        <v>2024</v>
      </c>
      <c r="G49">
        <v>2</v>
      </c>
      <c r="H49" t="s">
        <v>25</v>
      </c>
      <c r="I49" t="s">
        <v>26</v>
      </c>
      <c r="J49" t="s">
        <v>10</v>
      </c>
      <c r="K49">
        <v>3348</v>
      </c>
      <c r="L49">
        <v>0.99940262843488648</v>
      </c>
      <c r="M49">
        <v>0.95905558876270169</v>
      </c>
    </row>
    <row r="50" spans="1:13" x14ac:dyDescent="0.25">
      <c r="A50">
        <v>231</v>
      </c>
      <c r="B50">
        <v>3</v>
      </c>
      <c r="C50">
        <v>31</v>
      </c>
      <c r="D50">
        <v>3</v>
      </c>
      <c r="E50">
        <v>0</v>
      </c>
      <c r="F50">
        <v>2023</v>
      </c>
      <c r="G50">
        <v>1</v>
      </c>
      <c r="H50" t="s">
        <v>25</v>
      </c>
      <c r="I50" t="s">
        <v>27</v>
      </c>
      <c r="J50" t="s">
        <v>12</v>
      </c>
      <c r="K50">
        <v>1113</v>
      </c>
      <c r="L50">
        <v>0.98562443845462711</v>
      </c>
    </row>
    <row r="51" spans="1:13" x14ac:dyDescent="0.25">
      <c r="A51">
        <v>232</v>
      </c>
      <c r="B51">
        <v>3</v>
      </c>
      <c r="C51">
        <v>31</v>
      </c>
      <c r="D51">
        <v>3</v>
      </c>
      <c r="E51">
        <v>0</v>
      </c>
      <c r="F51">
        <v>2023</v>
      </c>
      <c r="G51">
        <v>2</v>
      </c>
      <c r="H51" t="s">
        <v>25</v>
      </c>
      <c r="I51" t="s">
        <v>27</v>
      </c>
      <c r="J51" t="s">
        <v>12</v>
      </c>
      <c r="K51">
        <v>1248</v>
      </c>
      <c r="L51">
        <v>0.98637820512820518</v>
      </c>
    </row>
    <row r="52" spans="1:13" x14ac:dyDescent="0.25">
      <c r="A52">
        <v>241</v>
      </c>
      <c r="B52">
        <v>3</v>
      </c>
      <c r="C52">
        <v>31</v>
      </c>
      <c r="D52">
        <v>3</v>
      </c>
      <c r="E52">
        <v>0</v>
      </c>
      <c r="F52">
        <v>2024</v>
      </c>
      <c r="G52">
        <v>1</v>
      </c>
      <c r="H52" t="s">
        <v>25</v>
      </c>
      <c r="I52" t="s">
        <v>27</v>
      </c>
      <c r="J52" t="s">
        <v>12</v>
      </c>
      <c r="K52">
        <v>1334</v>
      </c>
      <c r="L52">
        <v>0.98350824587706143</v>
      </c>
    </row>
    <row r="53" spans="1:13" x14ac:dyDescent="0.25">
      <c r="A53">
        <v>242</v>
      </c>
      <c r="B53">
        <v>3</v>
      </c>
      <c r="C53">
        <v>31</v>
      </c>
      <c r="D53">
        <v>3</v>
      </c>
      <c r="E53">
        <v>0</v>
      </c>
      <c r="F53">
        <v>2024</v>
      </c>
      <c r="G53">
        <v>2</v>
      </c>
      <c r="H53" t="s">
        <v>25</v>
      </c>
      <c r="I53" t="s">
        <v>27</v>
      </c>
      <c r="J53" t="s">
        <v>12</v>
      </c>
      <c r="K53">
        <v>1276</v>
      </c>
      <c r="L53">
        <v>0.98667711598746077</v>
      </c>
    </row>
    <row r="54" spans="1:13" x14ac:dyDescent="0.25">
      <c r="A54">
        <v>231</v>
      </c>
      <c r="B54">
        <v>3</v>
      </c>
      <c r="C54">
        <v>31</v>
      </c>
      <c r="D54">
        <v>3</v>
      </c>
      <c r="E54">
        <v>1</v>
      </c>
      <c r="F54">
        <v>2023</v>
      </c>
      <c r="G54">
        <v>1</v>
      </c>
      <c r="H54" t="s">
        <v>25</v>
      </c>
      <c r="I54" t="s">
        <v>27</v>
      </c>
      <c r="J54" t="s">
        <v>10</v>
      </c>
      <c r="K54">
        <v>6071</v>
      </c>
      <c r="L54">
        <v>0.99061110196013835</v>
      </c>
      <c r="M54">
        <v>0.94679082141669435</v>
      </c>
    </row>
    <row r="55" spans="1:13" x14ac:dyDescent="0.25">
      <c r="A55">
        <v>232</v>
      </c>
      <c r="B55">
        <v>3</v>
      </c>
      <c r="C55">
        <v>31</v>
      </c>
      <c r="D55">
        <v>3</v>
      </c>
      <c r="E55">
        <v>1</v>
      </c>
      <c r="F55">
        <v>2023</v>
      </c>
      <c r="G55">
        <v>2</v>
      </c>
      <c r="H55" t="s">
        <v>25</v>
      </c>
      <c r="I55" t="s">
        <v>27</v>
      </c>
      <c r="J55" t="s">
        <v>10</v>
      </c>
      <c r="K55">
        <v>5817</v>
      </c>
      <c r="L55">
        <v>0.99535843218153686</v>
      </c>
      <c r="M55">
        <v>0.96632124352331605</v>
      </c>
    </row>
    <row r="56" spans="1:13" x14ac:dyDescent="0.25">
      <c r="A56">
        <v>241</v>
      </c>
      <c r="B56">
        <v>3</v>
      </c>
      <c r="C56">
        <v>31</v>
      </c>
      <c r="D56">
        <v>3</v>
      </c>
      <c r="E56">
        <v>1</v>
      </c>
      <c r="F56">
        <v>2024</v>
      </c>
      <c r="G56">
        <v>1</v>
      </c>
      <c r="H56" t="s">
        <v>25</v>
      </c>
      <c r="I56" t="s">
        <v>27</v>
      </c>
      <c r="J56" t="s">
        <v>10</v>
      </c>
      <c r="K56">
        <v>5457</v>
      </c>
      <c r="L56">
        <v>0.99523547736851747</v>
      </c>
      <c r="M56">
        <v>0.9723807770208065</v>
      </c>
    </row>
    <row r="57" spans="1:13" x14ac:dyDescent="0.25">
      <c r="A57">
        <v>242</v>
      </c>
      <c r="B57">
        <v>3</v>
      </c>
      <c r="C57">
        <v>31</v>
      </c>
      <c r="D57">
        <v>3</v>
      </c>
      <c r="E57">
        <v>1</v>
      </c>
      <c r="F57">
        <v>2024</v>
      </c>
      <c r="G57">
        <v>2</v>
      </c>
      <c r="H57" t="s">
        <v>25</v>
      </c>
      <c r="I57" t="s">
        <v>27</v>
      </c>
      <c r="J57" t="s">
        <v>10</v>
      </c>
      <c r="K57">
        <v>5337</v>
      </c>
      <c r="L57">
        <v>0.99718943226531764</v>
      </c>
      <c r="M57">
        <v>0.971815107102593</v>
      </c>
    </row>
    <row r="58" spans="1:13" x14ac:dyDescent="0.25">
      <c r="A58">
        <v>231</v>
      </c>
      <c r="B58">
        <v>3</v>
      </c>
      <c r="C58">
        <v>32</v>
      </c>
      <c r="D58">
        <v>4</v>
      </c>
      <c r="E58">
        <v>0</v>
      </c>
      <c r="F58">
        <v>2023</v>
      </c>
      <c r="G58">
        <v>1</v>
      </c>
      <c r="H58" t="s">
        <v>25</v>
      </c>
      <c r="I58" t="s">
        <v>28</v>
      </c>
      <c r="J58" t="s">
        <v>12</v>
      </c>
      <c r="K58">
        <v>2496</v>
      </c>
      <c r="L58">
        <v>0.97075320512820518</v>
      </c>
    </row>
    <row r="59" spans="1:13" x14ac:dyDescent="0.25">
      <c r="A59">
        <v>232</v>
      </c>
      <c r="B59">
        <v>3</v>
      </c>
      <c r="C59">
        <v>32</v>
      </c>
      <c r="D59">
        <v>4</v>
      </c>
      <c r="E59">
        <v>0</v>
      </c>
      <c r="F59">
        <v>2023</v>
      </c>
      <c r="G59">
        <v>2</v>
      </c>
      <c r="H59" t="s">
        <v>25</v>
      </c>
      <c r="I59" t="s">
        <v>28</v>
      </c>
      <c r="J59" t="s">
        <v>12</v>
      </c>
      <c r="K59">
        <v>2993</v>
      </c>
      <c r="L59">
        <v>0.97560975609756095</v>
      </c>
    </row>
    <row r="60" spans="1:13" x14ac:dyDescent="0.25">
      <c r="A60">
        <v>241</v>
      </c>
      <c r="B60">
        <v>3</v>
      </c>
      <c r="C60">
        <v>32</v>
      </c>
      <c r="D60">
        <v>4</v>
      </c>
      <c r="E60">
        <v>0</v>
      </c>
      <c r="F60">
        <v>2024</v>
      </c>
      <c r="G60">
        <v>1</v>
      </c>
      <c r="H60" t="s">
        <v>25</v>
      </c>
      <c r="I60" t="s">
        <v>28</v>
      </c>
      <c r="J60" t="s">
        <v>12</v>
      </c>
      <c r="K60">
        <v>3321</v>
      </c>
      <c r="L60">
        <v>0.97711532670882262</v>
      </c>
    </row>
    <row r="61" spans="1:13" x14ac:dyDescent="0.25">
      <c r="A61">
        <v>242</v>
      </c>
      <c r="B61">
        <v>3</v>
      </c>
      <c r="C61">
        <v>32</v>
      </c>
      <c r="D61">
        <v>4</v>
      </c>
      <c r="E61">
        <v>0</v>
      </c>
      <c r="F61">
        <v>2024</v>
      </c>
      <c r="G61">
        <v>2</v>
      </c>
      <c r="H61" t="s">
        <v>25</v>
      </c>
      <c r="I61" t="s">
        <v>28</v>
      </c>
      <c r="J61" t="s">
        <v>12</v>
      </c>
      <c r="K61">
        <v>3171</v>
      </c>
      <c r="L61">
        <v>0.98423210343740142</v>
      </c>
    </row>
    <row r="62" spans="1:13" x14ac:dyDescent="0.25">
      <c r="A62">
        <v>231</v>
      </c>
      <c r="B62">
        <v>3</v>
      </c>
      <c r="C62">
        <v>32</v>
      </c>
      <c r="D62">
        <v>4</v>
      </c>
      <c r="E62">
        <v>1</v>
      </c>
      <c r="F62">
        <v>2023</v>
      </c>
      <c r="G62">
        <v>1</v>
      </c>
      <c r="H62" t="s">
        <v>25</v>
      </c>
      <c r="I62" t="s">
        <v>28</v>
      </c>
      <c r="J62" t="s">
        <v>10</v>
      </c>
      <c r="K62">
        <v>17500</v>
      </c>
      <c r="L62">
        <v>0.99280000000000002</v>
      </c>
      <c r="M62">
        <v>0.95303326810176126</v>
      </c>
    </row>
    <row r="63" spans="1:13" x14ac:dyDescent="0.25">
      <c r="A63">
        <v>232</v>
      </c>
      <c r="B63">
        <v>3</v>
      </c>
      <c r="C63">
        <v>32</v>
      </c>
      <c r="D63">
        <v>4</v>
      </c>
      <c r="E63">
        <v>1</v>
      </c>
      <c r="F63">
        <v>2023</v>
      </c>
      <c r="G63">
        <v>2</v>
      </c>
      <c r="H63" t="s">
        <v>25</v>
      </c>
      <c r="I63" t="s">
        <v>28</v>
      </c>
      <c r="J63" t="s">
        <v>10</v>
      </c>
      <c r="K63">
        <v>16953</v>
      </c>
      <c r="L63">
        <v>0.99699168288798445</v>
      </c>
      <c r="M63">
        <v>0.96852443497810914</v>
      </c>
    </row>
    <row r="64" spans="1:13" x14ac:dyDescent="0.25">
      <c r="A64">
        <v>241</v>
      </c>
      <c r="B64">
        <v>3</v>
      </c>
      <c r="C64">
        <v>32</v>
      </c>
      <c r="D64">
        <v>4</v>
      </c>
      <c r="E64">
        <v>1</v>
      </c>
      <c r="F64">
        <v>2024</v>
      </c>
      <c r="G64">
        <v>1</v>
      </c>
      <c r="H64" t="s">
        <v>25</v>
      </c>
      <c r="I64" t="s">
        <v>28</v>
      </c>
      <c r="J64" t="s">
        <v>10</v>
      </c>
      <c r="K64">
        <v>15998</v>
      </c>
      <c r="L64">
        <v>0.99793724215526936</v>
      </c>
      <c r="M64">
        <v>0.97964296899467584</v>
      </c>
    </row>
    <row r="65" spans="1:13" x14ac:dyDescent="0.25">
      <c r="A65">
        <v>242</v>
      </c>
      <c r="B65">
        <v>3</v>
      </c>
      <c r="C65">
        <v>32</v>
      </c>
      <c r="D65">
        <v>4</v>
      </c>
      <c r="E65">
        <v>1</v>
      </c>
      <c r="F65">
        <v>2024</v>
      </c>
      <c r="G65">
        <v>2</v>
      </c>
      <c r="H65" t="s">
        <v>25</v>
      </c>
      <c r="I65" t="s">
        <v>28</v>
      </c>
      <c r="J65" t="s">
        <v>10</v>
      </c>
      <c r="K65">
        <v>15931</v>
      </c>
      <c r="L65">
        <v>0.99817964973950157</v>
      </c>
      <c r="M65">
        <v>0.97736133819645332</v>
      </c>
    </row>
    <row r="66" spans="1:13" x14ac:dyDescent="0.25">
      <c r="A66">
        <v>231</v>
      </c>
      <c r="B66">
        <v>3</v>
      </c>
      <c r="C66">
        <v>102</v>
      </c>
      <c r="D66">
        <v>5</v>
      </c>
      <c r="E66">
        <v>0</v>
      </c>
      <c r="F66">
        <v>2023</v>
      </c>
      <c r="G66">
        <v>1</v>
      </c>
      <c r="H66" t="s">
        <v>25</v>
      </c>
      <c r="I66" t="s">
        <v>40</v>
      </c>
      <c r="J66" t="s">
        <v>12</v>
      </c>
      <c r="K66">
        <v>2</v>
      </c>
      <c r="L66">
        <v>1</v>
      </c>
    </row>
    <row r="67" spans="1:13" x14ac:dyDescent="0.25">
      <c r="A67">
        <v>232</v>
      </c>
      <c r="B67">
        <v>3</v>
      </c>
      <c r="C67">
        <v>102</v>
      </c>
      <c r="D67">
        <v>5</v>
      </c>
      <c r="E67">
        <v>0</v>
      </c>
      <c r="F67">
        <v>2023</v>
      </c>
      <c r="G67">
        <v>2</v>
      </c>
      <c r="H67" t="s">
        <v>25</v>
      </c>
      <c r="I67" t="s">
        <v>40</v>
      </c>
      <c r="J67" t="s">
        <v>12</v>
      </c>
      <c r="K67">
        <v>1</v>
      </c>
      <c r="L67">
        <v>1</v>
      </c>
    </row>
    <row r="68" spans="1:13" x14ac:dyDescent="0.25">
      <c r="A68">
        <v>241</v>
      </c>
      <c r="B68">
        <v>3</v>
      </c>
      <c r="C68">
        <v>102</v>
      </c>
      <c r="D68">
        <v>5</v>
      </c>
      <c r="E68">
        <v>0</v>
      </c>
      <c r="F68">
        <v>2024</v>
      </c>
      <c r="G68">
        <v>1</v>
      </c>
      <c r="H68" t="s">
        <v>25</v>
      </c>
      <c r="I68" t="s">
        <v>40</v>
      </c>
      <c r="J68" t="s">
        <v>12</v>
      </c>
      <c r="K68">
        <v>1</v>
      </c>
      <c r="L68">
        <v>1</v>
      </c>
    </row>
    <row r="69" spans="1:13" x14ac:dyDescent="0.25">
      <c r="A69">
        <v>242</v>
      </c>
      <c r="B69">
        <v>3</v>
      </c>
      <c r="C69">
        <v>102</v>
      </c>
      <c r="D69">
        <v>5</v>
      </c>
      <c r="E69">
        <v>0</v>
      </c>
      <c r="F69">
        <v>2024</v>
      </c>
      <c r="G69">
        <v>2</v>
      </c>
      <c r="H69" t="s">
        <v>25</v>
      </c>
      <c r="I69" t="s">
        <v>40</v>
      </c>
      <c r="J69" t="s">
        <v>12</v>
      </c>
      <c r="K69">
        <v>1</v>
      </c>
      <c r="L69">
        <v>1</v>
      </c>
    </row>
    <row r="70" spans="1:13" x14ac:dyDescent="0.25">
      <c r="A70">
        <v>231</v>
      </c>
      <c r="B70">
        <v>3</v>
      </c>
      <c r="C70">
        <v>43</v>
      </c>
      <c r="D70">
        <v>6</v>
      </c>
      <c r="E70">
        <v>0</v>
      </c>
      <c r="F70">
        <v>2023</v>
      </c>
      <c r="G70">
        <v>1</v>
      </c>
      <c r="H70" t="s">
        <v>25</v>
      </c>
      <c r="I70" t="s">
        <v>30</v>
      </c>
      <c r="J70" t="s">
        <v>12</v>
      </c>
      <c r="K70">
        <v>642</v>
      </c>
      <c r="L70">
        <v>0.99688473520249221</v>
      </c>
    </row>
    <row r="71" spans="1:13" x14ac:dyDescent="0.25">
      <c r="A71">
        <v>232</v>
      </c>
      <c r="B71">
        <v>3</v>
      </c>
      <c r="C71">
        <v>43</v>
      </c>
      <c r="D71">
        <v>6</v>
      </c>
      <c r="E71">
        <v>0</v>
      </c>
      <c r="F71">
        <v>2023</v>
      </c>
      <c r="G71">
        <v>2</v>
      </c>
      <c r="H71" t="s">
        <v>25</v>
      </c>
      <c r="I71" t="s">
        <v>30</v>
      </c>
      <c r="J71" t="s">
        <v>12</v>
      </c>
      <c r="K71">
        <v>747</v>
      </c>
      <c r="L71">
        <v>0.99062918340026773</v>
      </c>
    </row>
    <row r="72" spans="1:13" x14ac:dyDescent="0.25">
      <c r="A72">
        <v>241</v>
      </c>
      <c r="B72">
        <v>3</v>
      </c>
      <c r="C72">
        <v>43</v>
      </c>
      <c r="D72">
        <v>6</v>
      </c>
      <c r="E72">
        <v>0</v>
      </c>
      <c r="F72">
        <v>2024</v>
      </c>
      <c r="G72">
        <v>1</v>
      </c>
      <c r="H72" t="s">
        <v>25</v>
      </c>
      <c r="I72" t="s">
        <v>30</v>
      </c>
      <c r="J72" t="s">
        <v>12</v>
      </c>
      <c r="K72">
        <v>730</v>
      </c>
      <c r="L72">
        <v>0.989041095890411</v>
      </c>
    </row>
    <row r="73" spans="1:13" x14ac:dyDescent="0.25">
      <c r="A73">
        <v>242</v>
      </c>
      <c r="B73">
        <v>3</v>
      </c>
      <c r="C73">
        <v>43</v>
      </c>
      <c r="D73">
        <v>6</v>
      </c>
      <c r="E73">
        <v>0</v>
      </c>
      <c r="F73">
        <v>2024</v>
      </c>
      <c r="G73">
        <v>2</v>
      </c>
      <c r="H73" t="s">
        <v>25</v>
      </c>
      <c r="I73" t="s">
        <v>30</v>
      </c>
      <c r="J73" t="s">
        <v>12</v>
      </c>
      <c r="K73">
        <v>738</v>
      </c>
      <c r="L73">
        <v>0.99322493224932251</v>
      </c>
    </row>
    <row r="74" spans="1:13" x14ac:dyDescent="0.25">
      <c r="A74">
        <v>231</v>
      </c>
      <c r="B74">
        <v>5</v>
      </c>
      <c r="C74">
        <v>51</v>
      </c>
      <c r="D74">
        <v>1</v>
      </c>
      <c r="E74">
        <v>0</v>
      </c>
      <c r="F74">
        <v>2023</v>
      </c>
      <c r="G74">
        <v>1</v>
      </c>
      <c r="H74" t="s">
        <v>31</v>
      </c>
      <c r="I74" t="s">
        <v>32</v>
      </c>
      <c r="J74" t="s">
        <v>12</v>
      </c>
      <c r="K74">
        <v>153</v>
      </c>
      <c r="L74">
        <v>0.97385620915032678</v>
      </c>
    </row>
    <row r="75" spans="1:13" x14ac:dyDescent="0.25">
      <c r="A75">
        <v>232</v>
      </c>
      <c r="B75">
        <v>5</v>
      </c>
      <c r="C75">
        <v>51</v>
      </c>
      <c r="D75">
        <v>1</v>
      </c>
      <c r="E75">
        <v>0</v>
      </c>
      <c r="F75">
        <v>2023</v>
      </c>
      <c r="G75">
        <v>2</v>
      </c>
      <c r="H75" t="s">
        <v>31</v>
      </c>
      <c r="I75" t="s">
        <v>32</v>
      </c>
      <c r="J75" t="s">
        <v>12</v>
      </c>
      <c r="K75">
        <v>184</v>
      </c>
      <c r="L75">
        <v>0.97826086956521741</v>
      </c>
    </row>
    <row r="76" spans="1:13" x14ac:dyDescent="0.25">
      <c r="A76">
        <v>241</v>
      </c>
      <c r="B76">
        <v>5</v>
      </c>
      <c r="C76">
        <v>51</v>
      </c>
      <c r="D76">
        <v>1</v>
      </c>
      <c r="E76">
        <v>0</v>
      </c>
      <c r="F76">
        <v>2024</v>
      </c>
      <c r="G76">
        <v>1</v>
      </c>
      <c r="H76" t="s">
        <v>31</v>
      </c>
      <c r="I76" t="s">
        <v>32</v>
      </c>
      <c r="J76" t="s">
        <v>12</v>
      </c>
      <c r="K76">
        <v>217</v>
      </c>
      <c r="L76">
        <v>0.97695852534562211</v>
      </c>
    </row>
    <row r="77" spans="1:13" x14ac:dyDescent="0.25">
      <c r="A77">
        <v>242</v>
      </c>
      <c r="B77">
        <v>5</v>
      </c>
      <c r="C77">
        <v>51</v>
      </c>
      <c r="D77">
        <v>1</v>
      </c>
      <c r="E77">
        <v>0</v>
      </c>
      <c r="F77">
        <v>2024</v>
      </c>
      <c r="G77">
        <v>2</v>
      </c>
      <c r="H77" t="s">
        <v>31</v>
      </c>
      <c r="I77" t="s">
        <v>32</v>
      </c>
      <c r="J77" t="s">
        <v>12</v>
      </c>
      <c r="K77">
        <v>184</v>
      </c>
      <c r="L77">
        <v>0.96739130434782605</v>
      </c>
    </row>
    <row r="78" spans="1:13" x14ac:dyDescent="0.25">
      <c r="A78">
        <v>231</v>
      </c>
      <c r="B78">
        <v>5</v>
      </c>
      <c r="C78">
        <v>51</v>
      </c>
      <c r="D78">
        <v>1</v>
      </c>
      <c r="E78">
        <v>1</v>
      </c>
      <c r="F78">
        <v>2023</v>
      </c>
      <c r="G78">
        <v>1</v>
      </c>
      <c r="H78" t="s">
        <v>31</v>
      </c>
      <c r="I78" t="s">
        <v>32</v>
      </c>
      <c r="J78" t="s">
        <v>10</v>
      </c>
      <c r="K78">
        <v>2334</v>
      </c>
      <c r="L78">
        <v>0.99871465295629824</v>
      </c>
      <c r="M78">
        <v>0.88073788073788073</v>
      </c>
    </row>
    <row r="79" spans="1:13" x14ac:dyDescent="0.25">
      <c r="A79">
        <v>232</v>
      </c>
      <c r="B79">
        <v>5</v>
      </c>
      <c r="C79">
        <v>51</v>
      </c>
      <c r="D79">
        <v>1</v>
      </c>
      <c r="E79">
        <v>1</v>
      </c>
      <c r="F79">
        <v>2023</v>
      </c>
      <c r="G79">
        <v>2</v>
      </c>
      <c r="H79" t="s">
        <v>31</v>
      </c>
      <c r="I79" t="s">
        <v>32</v>
      </c>
      <c r="J79" t="s">
        <v>10</v>
      </c>
      <c r="K79">
        <v>2326</v>
      </c>
      <c r="L79">
        <v>0.99742046431642306</v>
      </c>
      <c r="M79">
        <v>0.91681034482758617</v>
      </c>
    </row>
    <row r="80" spans="1:13" x14ac:dyDescent="0.25">
      <c r="A80">
        <v>241</v>
      </c>
      <c r="B80">
        <v>5</v>
      </c>
      <c r="C80">
        <v>51</v>
      </c>
      <c r="D80">
        <v>1</v>
      </c>
      <c r="E80">
        <v>1</v>
      </c>
      <c r="F80">
        <v>2024</v>
      </c>
      <c r="G80">
        <v>1</v>
      </c>
      <c r="H80" t="s">
        <v>31</v>
      </c>
      <c r="I80" t="s">
        <v>32</v>
      </c>
      <c r="J80" t="s">
        <v>10</v>
      </c>
      <c r="K80">
        <v>2211</v>
      </c>
      <c r="L80">
        <v>0.99773857982813208</v>
      </c>
      <c r="M80">
        <v>0.9401631912964642</v>
      </c>
    </row>
    <row r="81" spans="1:13" x14ac:dyDescent="0.25">
      <c r="A81">
        <v>242</v>
      </c>
      <c r="B81">
        <v>5</v>
      </c>
      <c r="C81">
        <v>51</v>
      </c>
      <c r="D81">
        <v>1</v>
      </c>
      <c r="E81">
        <v>1</v>
      </c>
      <c r="F81">
        <v>2024</v>
      </c>
      <c r="G81">
        <v>2</v>
      </c>
      <c r="H81" t="s">
        <v>31</v>
      </c>
      <c r="I81" t="s">
        <v>32</v>
      </c>
      <c r="J81" t="s">
        <v>10</v>
      </c>
      <c r="K81">
        <v>2208</v>
      </c>
      <c r="L81">
        <v>0.99864130434782605</v>
      </c>
      <c r="M81">
        <v>0.93061224489795913</v>
      </c>
    </row>
    <row r="82" spans="1:13" x14ac:dyDescent="0.25">
      <c r="A82">
        <v>231</v>
      </c>
      <c r="B82">
        <v>5</v>
      </c>
      <c r="C82">
        <v>54</v>
      </c>
      <c r="D82">
        <v>2</v>
      </c>
      <c r="E82">
        <v>0</v>
      </c>
      <c r="F82">
        <v>2023</v>
      </c>
      <c r="G82">
        <v>1</v>
      </c>
      <c r="H82" t="s">
        <v>31</v>
      </c>
      <c r="I82" t="s">
        <v>34</v>
      </c>
      <c r="J82" t="s">
        <v>12</v>
      </c>
      <c r="K82">
        <v>95</v>
      </c>
      <c r="L82">
        <v>1</v>
      </c>
    </row>
    <row r="83" spans="1:13" x14ac:dyDescent="0.25">
      <c r="A83">
        <v>232</v>
      </c>
      <c r="B83">
        <v>5</v>
      </c>
      <c r="C83">
        <v>54</v>
      </c>
      <c r="D83">
        <v>2</v>
      </c>
      <c r="E83">
        <v>0</v>
      </c>
      <c r="F83">
        <v>2023</v>
      </c>
      <c r="G83">
        <v>2</v>
      </c>
      <c r="H83" t="s">
        <v>31</v>
      </c>
      <c r="I83" t="s">
        <v>34</v>
      </c>
      <c r="J83" t="s">
        <v>12</v>
      </c>
      <c r="K83">
        <v>76</v>
      </c>
      <c r="L83">
        <v>1</v>
      </c>
    </row>
    <row r="84" spans="1:13" x14ac:dyDescent="0.25">
      <c r="A84">
        <v>241</v>
      </c>
      <c r="B84">
        <v>5</v>
      </c>
      <c r="C84">
        <v>54</v>
      </c>
      <c r="D84">
        <v>2</v>
      </c>
      <c r="E84">
        <v>0</v>
      </c>
      <c r="F84">
        <v>2024</v>
      </c>
      <c r="G84">
        <v>1</v>
      </c>
      <c r="H84" t="s">
        <v>31</v>
      </c>
      <c r="I84" t="s">
        <v>34</v>
      </c>
      <c r="J84" t="s">
        <v>12</v>
      </c>
      <c r="K84">
        <v>57</v>
      </c>
      <c r="L84">
        <v>0.92982456140350878</v>
      </c>
    </row>
    <row r="85" spans="1:13" x14ac:dyDescent="0.25">
      <c r="A85">
        <v>242</v>
      </c>
      <c r="B85">
        <v>5</v>
      </c>
      <c r="C85">
        <v>54</v>
      </c>
      <c r="D85">
        <v>2</v>
      </c>
      <c r="E85">
        <v>0</v>
      </c>
      <c r="F85">
        <v>2024</v>
      </c>
      <c r="G85">
        <v>2</v>
      </c>
      <c r="H85" t="s">
        <v>31</v>
      </c>
      <c r="I85" t="s">
        <v>34</v>
      </c>
      <c r="J85" t="s">
        <v>12</v>
      </c>
      <c r="K85">
        <v>43</v>
      </c>
      <c r="L85">
        <v>0.95348837209302328</v>
      </c>
    </row>
    <row r="86" spans="1:13" x14ac:dyDescent="0.25">
      <c r="A86">
        <v>231</v>
      </c>
      <c r="B86">
        <v>5</v>
      </c>
      <c r="C86">
        <v>54</v>
      </c>
      <c r="D86">
        <v>2</v>
      </c>
      <c r="E86">
        <v>1</v>
      </c>
      <c r="F86">
        <v>2023</v>
      </c>
      <c r="G86">
        <v>1</v>
      </c>
      <c r="H86" t="s">
        <v>31</v>
      </c>
      <c r="I86" t="s">
        <v>34</v>
      </c>
      <c r="J86" t="s">
        <v>10</v>
      </c>
      <c r="K86">
        <v>242</v>
      </c>
      <c r="L86">
        <v>0.99586776859504134</v>
      </c>
      <c r="M86">
        <v>0.95850622406639008</v>
      </c>
    </row>
    <row r="87" spans="1:13" x14ac:dyDescent="0.25">
      <c r="A87">
        <v>232</v>
      </c>
      <c r="B87">
        <v>5</v>
      </c>
      <c r="C87">
        <v>54</v>
      </c>
      <c r="D87">
        <v>2</v>
      </c>
      <c r="E87">
        <v>1</v>
      </c>
      <c r="F87">
        <v>2023</v>
      </c>
      <c r="G87">
        <v>2</v>
      </c>
      <c r="H87" t="s">
        <v>31</v>
      </c>
      <c r="I87" t="s">
        <v>34</v>
      </c>
      <c r="J87" t="s">
        <v>10</v>
      </c>
      <c r="K87">
        <v>299</v>
      </c>
      <c r="L87">
        <v>0.98996655518394649</v>
      </c>
      <c r="M87">
        <v>0.95270270270270274</v>
      </c>
    </row>
    <row r="88" spans="1:13" x14ac:dyDescent="0.25">
      <c r="A88">
        <v>241</v>
      </c>
      <c r="B88">
        <v>5</v>
      </c>
      <c r="C88">
        <v>54</v>
      </c>
      <c r="D88">
        <v>2</v>
      </c>
      <c r="E88">
        <v>1</v>
      </c>
      <c r="F88">
        <v>2024</v>
      </c>
      <c r="G88">
        <v>1</v>
      </c>
      <c r="H88" t="s">
        <v>31</v>
      </c>
      <c r="I88" t="s">
        <v>34</v>
      </c>
      <c r="J88" t="s">
        <v>10</v>
      </c>
      <c r="K88">
        <v>336</v>
      </c>
      <c r="L88">
        <v>0.99404761904761907</v>
      </c>
      <c r="M88">
        <v>0.9760479041916168</v>
      </c>
    </row>
    <row r="89" spans="1:13" x14ac:dyDescent="0.25">
      <c r="A89">
        <v>242</v>
      </c>
      <c r="B89">
        <v>5</v>
      </c>
      <c r="C89">
        <v>54</v>
      </c>
      <c r="D89">
        <v>2</v>
      </c>
      <c r="E89">
        <v>1</v>
      </c>
      <c r="F89">
        <v>2024</v>
      </c>
      <c r="G89">
        <v>2</v>
      </c>
      <c r="H89" t="s">
        <v>31</v>
      </c>
      <c r="I89" t="s">
        <v>34</v>
      </c>
      <c r="J89" t="s">
        <v>10</v>
      </c>
      <c r="K89">
        <v>344</v>
      </c>
      <c r="L89">
        <v>0.9941860465116279</v>
      </c>
      <c r="M89">
        <v>0.96491228070175439</v>
      </c>
    </row>
    <row r="90" spans="1:13" x14ac:dyDescent="0.25">
      <c r="A90">
        <v>231</v>
      </c>
      <c r="B90">
        <v>5</v>
      </c>
      <c r="C90">
        <v>53</v>
      </c>
      <c r="D90">
        <v>3</v>
      </c>
      <c r="E90">
        <v>0</v>
      </c>
      <c r="F90">
        <v>2023</v>
      </c>
      <c r="G90">
        <v>1</v>
      </c>
      <c r="H90" t="s">
        <v>31</v>
      </c>
      <c r="I90" t="s">
        <v>33</v>
      </c>
      <c r="J90" t="s">
        <v>12</v>
      </c>
      <c r="K90">
        <v>470</v>
      </c>
      <c r="L90">
        <v>0.97446808510638294</v>
      </c>
    </row>
    <row r="91" spans="1:13" x14ac:dyDescent="0.25">
      <c r="A91">
        <v>232</v>
      </c>
      <c r="B91">
        <v>5</v>
      </c>
      <c r="C91">
        <v>53</v>
      </c>
      <c r="D91">
        <v>3</v>
      </c>
      <c r="E91">
        <v>0</v>
      </c>
      <c r="F91">
        <v>2023</v>
      </c>
      <c r="G91">
        <v>2</v>
      </c>
      <c r="H91" t="s">
        <v>31</v>
      </c>
      <c r="I91" t="s">
        <v>33</v>
      </c>
      <c r="J91" t="s">
        <v>12</v>
      </c>
      <c r="K91">
        <v>577</v>
      </c>
      <c r="L91">
        <v>0.97920277296360481</v>
      </c>
    </row>
    <row r="92" spans="1:13" x14ac:dyDescent="0.25">
      <c r="A92">
        <v>241</v>
      </c>
      <c r="B92">
        <v>5</v>
      </c>
      <c r="C92">
        <v>53</v>
      </c>
      <c r="D92">
        <v>3</v>
      </c>
      <c r="E92">
        <v>0</v>
      </c>
      <c r="F92">
        <v>2024</v>
      </c>
      <c r="G92">
        <v>1</v>
      </c>
      <c r="H92" t="s">
        <v>31</v>
      </c>
      <c r="I92" t="s">
        <v>33</v>
      </c>
      <c r="J92" t="s">
        <v>12</v>
      </c>
      <c r="K92">
        <v>542</v>
      </c>
      <c r="L92">
        <v>0.98339483394833949</v>
      </c>
    </row>
    <row r="93" spans="1:13" x14ac:dyDescent="0.25">
      <c r="A93">
        <v>242</v>
      </c>
      <c r="B93">
        <v>5</v>
      </c>
      <c r="C93">
        <v>53</v>
      </c>
      <c r="D93">
        <v>3</v>
      </c>
      <c r="E93">
        <v>0</v>
      </c>
      <c r="F93">
        <v>2024</v>
      </c>
      <c r="G93">
        <v>2</v>
      </c>
      <c r="H93" t="s">
        <v>31</v>
      </c>
      <c r="I93" t="s">
        <v>33</v>
      </c>
      <c r="J93" t="s">
        <v>12</v>
      </c>
      <c r="K93">
        <v>590</v>
      </c>
      <c r="L93">
        <v>0.96610169491525422</v>
      </c>
    </row>
    <row r="94" spans="1:13" x14ac:dyDescent="0.25">
      <c r="A94">
        <v>231</v>
      </c>
      <c r="B94">
        <v>5</v>
      </c>
      <c r="C94">
        <v>53</v>
      </c>
      <c r="D94">
        <v>3</v>
      </c>
      <c r="E94">
        <v>1</v>
      </c>
      <c r="F94">
        <v>2023</v>
      </c>
      <c r="G94">
        <v>1</v>
      </c>
      <c r="H94" t="s">
        <v>31</v>
      </c>
      <c r="I94" t="s">
        <v>33</v>
      </c>
      <c r="J94" t="s">
        <v>10</v>
      </c>
      <c r="K94">
        <v>1478</v>
      </c>
      <c r="L94">
        <v>0.99458728010825437</v>
      </c>
      <c r="M94">
        <v>0.97278911564625847</v>
      </c>
    </row>
    <row r="95" spans="1:13" x14ac:dyDescent="0.25">
      <c r="A95">
        <v>232</v>
      </c>
      <c r="B95">
        <v>5</v>
      </c>
      <c r="C95">
        <v>53</v>
      </c>
      <c r="D95">
        <v>3</v>
      </c>
      <c r="E95">
        <v>1</v>
      </c>
      <c r="F95">
        <v>2023</v>
      </c>
      <c r="G95">
        <v>2</v>
      </c>
      <c r="H95" t="s">
        <v>31</v>
      </c>
      <c r="I95" t="s">
        <v>33</v>
      </c>
      <c r="J95" t="s">
        <v>10</v>
      </c>
      <c r="K95">
        <v>1663</v>
      </c>
      <c r="L95">
        <v>0.99398677089597109</v>
      </c>
      <c r="M95">
        <v>0.96128251663641862</v>
      </c>
    </row>
    <row r="96" spans="1:13" x14ac:dyDescent="0.25">
      <c r="A96">
        <v>241</v>
      </c>
      <c r="B96">
        <v>5</v>
      </c>
      <c r="C96">
        <v>53</v>
      </c>
      <c r="D96">
        <v>3</v>
      </c>
      <c r="E96">
        <v>1</v>
      </c>
      <c r="F96">
        <v>2024</v>
      </c>
      <c r="G96">
        <v>1</v>
      </c>
      <c r="H96" t="s">
        <v>31</v>
      </c>
      <c r="I96" t="s">
        <v>33</v>
      </c>
      <c r="J96" t="s">
        <v>10</v>
      </c>
      <c r="K96">
        <v>1744</v>
      </c>
      <c r="L96">
        <v>0.99426605504587151</v>
      </c>
      <c r="M96">
        <v>0.98327566320645909</v>
      </c>
    </row>
    <row r="97" spans="1:13" x14ac:dyDescent="0.25">
      <c r="A97">
        <v>242</v>
      </c>
      <c r="B97">
        <v>5</v>
      </c>
      <c r="C97">
        <v>53</v>
      </c>
      <c r="D97">
        <v>3</v>
      </c>
      <c r="E97">
        <v>1</v>
      </c>
      <c r="F97">
        <v>2024</v>
      </c>
      <c r="G97">
        <v>2</v>
      </c>
      <c r="H97" t="s">
        <v>31</v>
      </c>
      <c r="I97" t="s">
        <v>33</v>
      </c>
      <c r="J97" t="s">
        <v>10</v>
      </c>
      <c r="K97">
        <v>1778</v>
      </c>
      <c r="L97">
        <v>0.99268841394825647</v>
      </c>
      <c r="M97">
        <v>0.97110481586402264</v>
      </c>
    </row>
    <row r="98" spans="1:13" x14ac:dyDescent="0.25">
      <c r="A98">
        <v>231</v>
      </c>
      <c r="B98">
        <v>5</v>
      </c>
      <c r="C98">
        <v>103</v>
      </c>
      <c r="D98">
        <v>4</v>
      </c>
      <c r="E98">
        <v>0</v>
      </c>
      <c r="F98">
        <v>2023</v>
      </c>
      <c r="G98">
        <v>1</v>
      </c>
      <c r="H98" t="s">
        <v>31</v>
      </c>
      <c r="I98" t="s">
        <v>41</v>
      </c>
      <c r="J98" t="s">
        <v>12</v>
      </c>
      <c r="K98">
        <v>9</v>
      </c>
      <c r="L98">
        <v>0.77777777777777779</v>
      </c>
    </row>
    <row r="99" spans="1:13" x14ac:dyDescent="0.25">
      <c r="A99">
        <v>232</v>
      </c>
      <c r="B99">
        <v>5</v>
      </c>
      <c r="C99">
        <v>103</v>
      </c>
      <c r="D99">
        <v>4</v>
      </c>
      <c r="E99">
        <v>0</v>
      </c>
      <c r="F99">
        <v>2023</v>
      </c>
      <c r="G99">
        <v>2</v>
      </c>
      <c r="H99" t="s">
        <v>31</v>
      </c>
      <c r="I99" t="s">
        <v>41</v>
      </c>
      <c r="J99" t="s">
        <v>12</v>
      </c>
      <c r="K99">
        <v>5</v>
      </c>
      <c r="L99">
        <v>1</v>
      </c>
    </row>
    <row r="100" spans="1:13" x14ac:dyDescent="0.25">
      <c r="A100">
        <v>241</v>
      </c>
      <c r="B100">
        <v>5</v>
      </c>
      <c r="C100">
        <v>103</v>
      </c>
      <c r="D100">
        <v>4</v>
      </c>
      <c r="E100">
        <v>0</v>
      </c>
      <c r="F100">
        <v>2024</v>
      </c>
      <c r="G100">
        <v>1</v>
      </c>
      <c r="H100" t="s">
        <v>31</v>
      </c>
      <c r="I100" t="s">
        <v>41</v>
      </c>
      <c r="J100" t="s">
        <v>12</v>
      </c>
      <c r="K100">
        <v>2</v>
      </c>
      <c r="L100">
        <v>1</v>
      </c>
    </row>
    <row r="101" spans="1:13" x14ac:dyDescent="0.25">
      <c r="A101">
        <v>242</v>
      </c>
      <c r="B101">
        <v>5</v>
      </c>
      <c r="C101">
        <v>103</v>
      </c>
      <c r="D101">
        <v>4</v>
      </c>
      <c r="E101">
        <v>0</v>
      </c>
      <c r="F101">
        <v>2024</v>
      </c>
      <c r="G101">
        <v>2</v>
      </c>
      <c r="H101" t="s">
        <v>31</v>
      </c>
      <c r="I101" t="s">
        <v>41</v>
      </c>
      <c r="J101" t="s">
        <v>12</v>
      </c>
      <c r="K101">
        <v>2</v>
      </c>
      <c r="L101">
        <v>1</v>
      </c>
    </row>
    <row r="102" spans="1:13" x14ac:dyDescent="0.25">
      <c r="A102">
        <v>231</v>
      </c>
      <c r="B102">
        <v>5</v>
      </c>
      <c r="C102">
        <v>62</v>
      </c>
      <c r="D102">
        <v>5</v>
      </c>
      <c r="E102">
        <v>0</v>
      </c>
      <c r="F102">
        <v>2023</v>
      </c>
      <c r="G102">
        <v>1</v>
      </c>
      <c r="H102" t="s">
        <v>31</v>
      </c>
      <c r="I102" t="s">
        <v>35</v>
      </c>
      <c r="J102" t="s">
        <v>12</v>
      </c>
      <c r="K102">
        <v>385</v>
      </c>
      <c r="L102">
        <v>0.96623376623376622</v>
      </c>
    </row>
    <row r="103" spans="1:13" x14ac:dyDescent="0.25">
      <c r="A103">
        <v>232</v>
      </c>
      <c r="B103">
        <v>5</v>
      </c>
      <c r="C103">
        <v>62</v>
      </c>
      <c r="D103">
        <v>5</v>
      </c>
      <c r="E103">
        <v>0</v>
      </c>
      <c r="F103">
        <v>2023</v>
      </c>
      <c r="G103">
        <v>2</v>
      </c>
      <c r="H103" t="s">
        <v>31</v>
      </c>
      <c r="I103" t="s">
        <v>35</v>
      </c>
      <c r="J103" t="s">
        <v>12</v>
      </c>
      <c r="K103">
        <v>520</v>
      </c>
      <c r="L103">
        <v>0.94038461538461537</v>
      </c>
    </row>
    <row r="104" spans="1:13" x14ac:dyDescent="0.25">
      <c r="A104">
        <v>241</v>
      </c>
      <c r="B104">
        <v>5</v>
      </c>
      <c r="C104">
        <v>62</v>
      </c>
      <c r="D104">
        <v>5</v>
      </c>
      <c r="E104">
        <v>0</v>
      </c>
      <c r="F104">
        <v>2024</v>
      </c>
      <c r="G104">
        <v>1</v>
      </c>
      <c r="H104" t="s">
        <v>31</v>
      </c>
      <c r="I104" t="s">
        <v>35</v>
      </c>
      <c r="J104" t="s">
        <v>12</v>
      </c>
      <c r="K104">
        <v>595</v>
      </c>
      <c r="L104">
        <v>0.94117647058823528</v>
      </c>
    </row>
    <row r="105" spans="1:13" x14ac:dyDescent="0.25">
      <c r="A105">
        <v>242</v>
      </c>
      <c r="B105">
        <v>5</v>
      </c>
      <c r="C105">
        <v>62</v>
      </c>
      <c r="D105">
        <v>5</v>
      </c>
      <c r="E105">
        <v>0</v>
      </c>
      <c r="F105">
        <v>2024</v>
      </c>
      <c r="G105">
        <v>2</v>
      </c>
      <c r="H105" t="s">
        <v>31</v>
      </c>
      <c r="I105" t="s">
        <v>35</v>
      </c>
      <c r="J105" t="s">
        <v>12</v>
      </c>
      <c r="K105">
        <v>567</v>
      </c>
      <c r="L105">
        <v>0.95767195767195767</v>
      </c>
    </row>
    <row r="106" spans="1:13" x14ac:dyDescent="0.25">
      <c r="A106">
        <v>231</v>
      </c>
      <c r="B106">
        <v>7</v>
      </c>
      <c r="C106">
        <v>71</v>
      </c>
      <c r="D106">
        <v>1</v>
      </c>
      <c r="E106">
        <v>0</v>
      </c>
      <c r="F106">
        <v>2023</v>
      </c>
      <c r="G106">
        <v>1</v>
      </c>
      <c r="H106" t="s">
        <v>36</v>
      </c>
      <c r="I106" t="s">
        <v>37</v>
      </c>
      <c r="J106" t="s">
        <v>12</v>
      </c>
      <c r="K106">
        <v>34</v>
      </c>
      <c r="L106">
        <v>0.97058823529411764</v>
      </c>
    </row>
    <row r="107" spans="1:13" x14ac:dyDescent="0.25">
      <c r="A107">
        <v>232</v>
      </c>
      <c r="B107">
        <v>7</v>
      </c>
      <c r="C107">
        <v>71</v>
      </c>
      <c r="D107">
        <v>1</v>
      </c>
      <c r="E107">
        <v>0</v>
      </c>
      <c r="F107">
        <v>2023</v>
      </c>
      <c r="G107">
        <v>2</v>
      </c>
      <c r="H107" t="s">
        <v>36</v>
      </c>
      <c r="I107" t="s">
        <v>37</v>
      </c>
      <c r="J107" t="s">
        <v>12</v>
      </c>
      <c r="K107">
        <v>49</v>
      </c>
      <c r="L107">
        <v>0.97959183673469385</v>
      </c>
    </row>
    <row r="108" spans="1:13" x14ac:dyDescent="0.25">
      <c r="A108">
        <v>241</v>
      </c>
      <c r="B108">
        <v>7</v>
      </c>
      <c r="C108">
        <v>71</v>
      </c>
      <c r="D108">
        <v>1</v>
      </c>
      <c r="E108">
        <v>0</v>
      </c>
      <c r="F108">
        <v>2024</v>
      </c>
      <c r="G108">
        <v>1</v>
      </c>
      <c r="H108" t="s">
        <v>36</v>
      </c>
      <c r="I108" t="s">
        <v>37</v>
      </c>
      <c r="J108" t="s">
        <v>12</v>
      </c>
      <c r="K108">
        <v>57</v>
      </c>
      <c r="L108">
        <v>0.96491228070175439</v>
      </c>
    </row>
    <row r="109" spans="1:13" x14ac:dyDescent="0.25">
      <c r="A109">
        <v>242</v>
      </c>
      <c r="B109">
        <v>7</v>
      </c>
      <c r="C109">
        <v>71</v>
      </c>
      <c r="D109">
        <v>1</v>
      </c>
      <c r="E109">
        <v>0</v>
      </c>
      <c r="F109">
        <v>2024</v>
      </c>
      <c r="G109">
        <v>2</v>
      </c>
      <c r="H109" t="s">
        <v>36</v>
      </c>
      <c r="I109" t="s">
        <v>37</v>
      </c>
      <c r="J109" t="s">
        <v>12</v>
      </c>
      <c r="K109">
        <v>57</v>
      </c>
      <c r="L109">
        <v>0.98245614035087714</v>
      </c>
    </row>
    <row r="110" spans="1:13" x14ac:dyDescent="0.25">
      <c r="A110">
        <v>231</v>
      </c>
      <c r="B110">
        <v>7</v>
      </c>
      <c r="C110">
        <v>71</v>
      </c>
      <c r="D110">
        <v>1</v>
      </c>
      <c r="E110">
        <v>1</v>
      </c>
      <c r="F110">
        <v>2023</v>
      </c>
      <c r="G110">
        <v>1</v>
      </c>
      <c r="H110" t="s">
        <v>36</v>
      </c>
      <c r="I110" t="s">
        <v>37</v>
      </c>
      <c r="J110" t="s">
        <v>10</v>
      </c>
      <c r="K110">
        <v>1182</v>
      </c>
      <c r="L110">
        <v>0.99492385786802029</v>
      </c>
      <c r="M110">
        <v>0.91751700680272108</v>
      </c>
    </row>
    <row r="111" spans="1:13" x14ac:dyDescent="0.25">
      <c r="A111">
        <v>232</v>
      </c>
      <c r="B111">
        <v>7</v>
      </c>
      <c r="C111">
        <v>71</v>
      </c>
      <c r="D111">
        <v>1</v>
      </c>
      <c r="E111">
        <v>1</v>
      </c>
      <c r="F111">
        <v>2023</v>
      </c>
      <c r="G111">
        <v>2</v>
      </c>
      <c r="H111" t="s">
        <v>36</v>
      </c>
      <c r="I111" t="s">
        <v>37</v>
      </c>
      <c r="J111" t="s">
        <v>10</v>
      </c>
      <c r="K111">
        <v>1175</v>
      </c>
      <c r="L111">
        <v>0.99404255319148938</v>
      </c>
      <c r="M111">
        <v>0.94606164383561642</v>
      </c>
    </row>
    <row r="112" spans="1:13" x14ac:dyDescent="0.25">
      <c r="A112">
        <v>241</v>
      </c>
      <c r="B112">
        <v>7</v>
      </c>
      <c r="C112">
        <v>71</v>
      </c>
      <c r="D112">
        <v>1</v>
      </c>
      <c r="E112">
        <v>1</v>
      </c>
      <c r="F112">
        <v>2024</v>
      </c>
      <c r="G112">
        <v>1</v>
      </c>
      <c r="H112" t="s">
        <v>36</v>
      </c>
      <c r="I112" t="s">
        <v>37</v>
      </c>
      <c r="J112" t="s">
        <v>10</v>
      </c>
      <c r="K112">
        <v>1126</v>
      </c>
      <c r="L112">
        <v>0.9982238010657194</v>
      </c>
      <c r="M112">
        <v>0.95017793594306055</v>
      </c>
    </row>
    <row r="113" spans="1:13" x14ac:dyDescent="0.25">
      <c r="A113">
        <v>242</v>
      </c>
      <c r="B113">
        <v>7</v>
      </c>
      <c r="C113">
        <v>71</v>
      </c>
      <c r="D113">
        <v>1</v>
      </c>
      <c r="E113">
        <v>1</v>
      </c>
      <c r="F113">
        <v>2024</v>
      </c>
      <c r="G113">
        <v>2</v>
      </c>
      <c r="H113" t="s">
        <v>36</v>
      </c>
      <c r="I113" t="s">
        <v>37</v>
      </c>
      <c r="J113" t="s">
        <v>10</v>
      </c>
      <c r="K113">
        <v>1125</v>
      </c>
      <c r="L113">
        <v>0.99733333333333329</v>
      </c>
      <c r="M113">
        <v>0.95811051693404636</v>
      </c>
    </row>
    <row r="114" spans="1:13" x14ac:dyDescent="0.25">
      <c r="A114">
        <v>231</v>
      </c>
      <c r="B114">
        <v>7</v>
      </c>
      <c r="C114">
        <v>104</v>
      </c>
      <c r="D114">
        <v>2</v>
      </c>
      <c r="E114">
        <v>0</v>
      </c>
      <c r="F114">
        <v>2023</v>
      </c>
      <c r="G114">
        <v>1</v>
      </c>
      <c r="H114" t="s">
        <v>36</v>
      </c>
      <c r="I114" t="s">
        <v>42</v>
      </c>
      <c r="J114" t="s">
        <v>12</v>
      </c>
      <c r="K114">
        <v>1</v>
      </c>
      <c r="L114">
        <v>1</v>
      </c>
    </row>
    <row r="115" spans="1:13" x14ac:dyDescent="0.25">
      <c r="A115">
        <v>232</v>
      </c>
      <c r="B115">
        <v>7</v>
      </c>
      <c r="C115">
        <v>104</v>
      </c>
      <c r="D115">
        <v>2</v>
      </c>
      <c r="E115">
        <v>0</v>
      </c>
      <c r="F115">
        <v>2023</v>
      </c>
      <c r="G115">
        <v>2</v>
      </c>
      <c r="H115" t="s">
        <v>36</v>
      </c>
      <c r="I115" t="s">
        <v>42</v>
      </c>
      <c r="J115" t="s">
        <v>12</v>
      </c>
      <c r="K115">
        <v>2</v>
      </c>
      <c r="L115">
        <v>1</v>
      </c>
    </row>
    <row r="116" spans="1:13" x14ac:dyDescent="0.25">
      <c r="A116">
        <v>241</v>
      </c>
      <c r="B116">
        <v>7</v>
      </c>
      <c r="C116">
        <v>104</v>
      </c>
      <c r="D116">
        <v>2</v>
      </c>
      <c r="E116">
        <v>0</v>
      </c>
      <c r="F116">
        <v>2024</v>
      </c>
      <c r="G116">
        <v>1</v>
      </c>
      <c r="H116" t="s">
        <v>36</v>
      </c>
      <c r="I116" t="s">
        <v>42</v>
      </c>
      <c r="J116" t="s">
        <v>12</v>
      </c>
      <c r="K116">
        <v>3</v>
      </c>
      <c r="L116">
        <v>1</v>
      </c>
    </row>
    <row r="117" spans="1:13" x14ac:dyDescent="0.25">
      <c r="A117">
        <v>242</v>
      </c>
      <c r="B117">
        <v>7</v>
      </c>
      <c r="C117">
        <v>104</v>
      </c>
      <c r="D117">
        <v>2</v>
      </c>
      <c r="E117">
        <v>0</v>
      </c>
      <c r="F117">
        <v>2024</v>
      </c>
      <c r="G117">
        <v>2</v>
      </c>
      <c r="H117" t="s">
        <v>36</v>
      </c>
      <c r="I117" t="s">
        <v>42</v>
      </c>
      <c r="J117" t="s">
        <v>12</v>
      </c>
      <c r="K117">
        <v>3</v>
      </c>
      <c r="L117">
        <v>1</v>
      </c>
    </row>
    <row r="118" spans="1:13" x14ac:dyDescent="0.25">
      <c r="A118">
        <v>231</v>
      </c>
      <c r="B118">
        <v>7</v>
      </c>
      <c r="C118">
        <v>82</v>
      </c>
      <c r="D118">
        <v>3</v>
      </c>
      <c r="E118">
        <v>0</v>
      </c>
      <c r="F118">
        <v>2023</v>
      </c>
      <c r="G118">
        <v>1</v>
      </c>
      <c r="H118" t="s">
        <v>36</v>
      </c>
      <c r="I118" t="s">
        <v>38</v>
      </c>
      <c r="J118" t="s">
        <v>12</v>
      </c>
      <c r="K118">
        <v>32</v>
      </c>
      <c r="L118">
        <v>1</v>
      </c>
    </row>
    <row r="119" spans="1:13" x14ac:dyDescent="0.25">
      <c r="A119">
        <v>232</v>
      </c>
      <c r="B119">
        <v>7</v>
      </c>
      <c r="C119">
        <v>82</v>
      </c>
      <c r="D119">
        <v>3</v>
      </c>
      <c r="E119">
        <v>0</v>
      </c>
      <c r="F119">
        <v>2023</v>
      </c>
      <c r="G119">
        <v>2</v>
      </c>
      <c r="H119" t="s">
        <v>36</v>
      </c>
      <c r="I119" t="s">
        <v>38</v>
      </c>
      <c r="J119" t="s">
        <v>12</v>
      </c>
      <c r="K119">
        <v>28</v>
      </c>
      <c r="L119">
        <v>1</v>
      </c>
    </row>
    <row r="120" spans="1:13" x14ac:dyDescent="0.25">
      <c r="A120">
        <v>241</v>
      </c>
      <c r="B120">
        <v>7</v>
      </c>
      <c r="C120">
        <v>82</v>
      </c>
      <c r="D120">
        <v>3</v>
      </c>
      <c r="E120">
        <v>0</v>
      </c>
      <c r="F120">
        <v>2024</v>
      </c>
      <c r="G120">
        <v>1</v>
      </c>
      <c r="H120" t="s">
        <v>36</v>
      </c>
      <c r="I120" t="s">
        <v>38</v>
      </c>
      <c r="J120" t="s">
        <v>12</v>
      </c>
      <c r="K120">
        <v>39</v>
      </c>
      <c r="L120">
        <v>0.92307692307692313</v>
      </c>
    </row>
    <row r="121" spans="1:13" x14ac:dyDescent="0.25">
      <c r="A121">
        <v>242</v>
      </c>
      <c r="B121">
        <v>7</v>
      </c>
      <c r="C121">
        <v>82</v>
      </c>
      <c r="D121">
        <v>3</v>
      </c>
      <c r="E121">
        <v>0</v>
      </c>
      <c r="F121">
        <v>2024</v>
      </c>
      <c r="G121">
        <v>2</v>
      </c>
      <c r="H121" t="s">
        <v>36</v>
      </c>
      <c r="I121" t="s">
        <v>38</v>
      </c>
      <c r="J121" t="s">
        <v>12</v>
      </c>
      <c r="K121">
        <v>33</v>
      </c>
      <c r="L121">
        <v>0.87878787878787878</v>
      </c>
    </row>
  </sheetData>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21"/>
  <sheetViews>
    <sheetView workbookViewId="0">
      <selection activeCell="G2" sqref="G2:I16"/>
    </sheetView>
  </sheetViews>
  <sheetFormatPr baseColWidth="10" defaultColWidth="9.140625" defaultRowHeight="15" x14ac:dyDescent="0.25"/>
  <cols>
    <col min="1" max="1" width="3.28515625" bestFit="1" customWidth="1"/>
    <col min="2" max="2" width="6.28515625" bestFit="1" customWidth="1"/>
    <col min="3" max="3" width="5.5703125" bestFit="1" customWidth="1"/>
    <col min="4" max="4" width="8.42578125" bestFit="1" customWidth="1"/>
    <col min="5" max="5" width="22.5703125" bestFit="1" customWidth="1"/>
    <col min="6" max="6" width="15.85546875" bestFit="1" customWidth="1"/>
    <col min="7" max="7" width="14.85546875" bestFit="1" customWidth="1"/>
    <col min="8" max="8" width="15.140625" bestFit="1" customWidth="1"/>
    <col min="9" max="9" width="15.85546875" bestFit="1" customWidth="1"/>
  </cols>
  <sheetData>
    <row r="1" spans="1:9" x14ac:dyDescent="0.25">
      <c r="A1" t="s">
        <v>3</v>
      </c>
      <c r="B1" t="s">
        <v>5</v>
      </c>
      <c r="C1" t="s">
        <v>175</v>
      </c>
      <c r="D1" t="s">
        <v>4</v>
      </c>
      <c r="E1" t="s">
        <v>6</v>
      </c>
      <c r="F1" t="s">
        <v>463</v>
      </c>
      <c r="G1" t="s">
        <v>464</v>
      </c>
      <c r="H1" t="s">
        <v>465</v>
      </c>
      <c r="I1" t="s">
        <v>466</v>
      </c>
    </row>
    <row r="2" spans="1:9" x14ac:dyDescent="0.25">
      <c r="A2">
        <v>1</v>
      </c>
      <c r="B2">
        <v>26</v>
      </c>
      <c r="C2">
        <v>1</v>
      </c>
      <c r="D2" t="s">
        <v>8</v>
      </c>
      <c r="E2" t="s">
        <v>22</v>
      </c>
      <c r="F2" t="s">
        <v>467</v>
      </c>
    </row>
    <row r="3" spans="1:9" x14ac:dyDescent="0.25">
      <c r="A3">
        <v>1</v>
      </c>
      <c r="B3">
        <v>15</v>
      </c>
      <c r="C3">
        <v>2</v>
      </c>
      <c r="D3" t="s">
        <v>8</v>
      </c>
      <c r="E3" t="s">
        <v>20</v>
      </c>
      <c r="F3" t="s">
        <v>566</v>
      </c>
      <c r="G3" t="s">
        <v>567</v>
      </c>
      <c r="H3" t="s">
        <v>468</v>
      </c>
      <c r="I3" t="s">
        <v>568</v>
      </c>
    </row>
    <row r="4" spans="1:9" x14ac:dyDescent="0.25">
      <c r="A4">
        <v>1</v>
      </c>
      <c r="B4">
        <v>27</v>
      </c>
      <c r="C4">
        <v>3</v>
      </c>
      <c r="D4" t="s">
        <v>8</v>
      </c>
      <c r="E4" t="s">
        <v>23</v>
      </c>
      <c r="F4" t="s">
        <v>469</v>
      </c>
    </row>
    <row r="5" spans="1:9" x14ac:dyDescent="0.25">
      <c r="A5">
        <v>1</v>
      </c>
      <c r="B5">
        <v>14</v>
      </c>
      <c r="C5">
        <v>4</v>
      </c>
      <c r="D5" t="s">
        <v>8</v>
      </c>
      <c r="E5" t="s">
        <v>9</v>
      </c>
      <c r="F5" t="s">
        <v>569</v>
      </c>
      <c r="G5" t="s">
        <v>570</v>
      </c>
      <c r="H5" t="s">
        <v>470</v>
      </c>
      <c r="I5" t="s">
        <v>571</v>
      </c>
    </row>
    <row r="6" spans="1:9" x14ac:dyDescent="0.25">
      <c r="A6">
        <v>1</v>
      </c>
      <c r="B6">
        <v>101</v>
      </c>
      <c r="C6">
        <v>5</v>
      </c>
      <c r="D6" t="s">
        <v>8</v>
      </c>
      <c r="E6" t="s">
        <v>39</v>
      </c>
      <c r="F6" t="s">
        <v>471</v>
      </c>
    </row>
    <row r="7" spans="1:9" x14ac:dyDescent="0.25">
      <c r="A7">
        <v>1</v>
      </c>
      <c r="B7">
        <v>23</v>
      </c>
      <c r="C7">
        <v>6</v>
      </c>
      <c r="D7" t="s">
        <v>8</v>
      </c>
      <c r="E7" t="s">
        <v>21</v>
      </c>
      <c r="F7" t="s">
        <v>472</v>
      </c>
    </row>
    <row r="8" spans="1:9" x14ac:dyDescent="0.25">
      <c r="A8">
        <v>3</v>
      </c>
      <c r="B8">
        <v>34</v>
      </c>
      <c r="C8">
        <v>1</v>
      </c>
      <c r="D8" t="s">
        <v>25</v>
      </c>
      <c r="E8" t="s">
        <v>29</v>
      </c>
      <c r="F8" t="s">
        <v>572</v>
      </c>
      <c r="G8" t="s">
        <v>573</v>
      </c>
      <c r="H8" t="s">
        <v>473</v>
      </c>
      <c r="I8" t="s">
        <v>574</v>
      </c>
    </row>
    <row r="9" spans="1:9" x14ac:dyDescent="0.25">
      <c r="A9">
        <v>3</v>
      </c>
      <c r="B9">
        <v>30</v>
      </c>
      <c r="C9">
        <v>2</v>
      </c>
      <c r="D9" t="s">
        <v>25</v>
      </c>
      <c r="E9" t="s">
        <v>26</v>
      </c>
      <c r="F9" t="s">
        <v>575</v>
      </c>
      <c r="G9" t="s">
        <v>576</v>
      </c>
      <c r="H9" t="s">
        <v>474</v>
      </c>
      <c r="I9" t="s">
        <v>577</v>
      </c>
    </row>
    <row r="10" spans="1:9" x14ac:dyDescent="0.25">
      <c r="A10">
        <v>3</v>
      </c>
      <c r="B10">
        <v>31</v>
      </c>
      <c r="C10">
        <v>3</v>
      </c>
      <c r="D10" t="s">
        <v>25</v>
      </c>
      <c r="E10" t="s">
        <v>27</v>
      </c>
      <c r="F10" t="s">
        <v>578</v>
      </c>
      <c r="G10" t="s">
        <v>579</v>
      </c>
      <c r="H10" t="s">
        <v>475</v>
      </c>
      <c r="I10" t="s">
        <v>580</v>
      </c>
    </row>
    <row r="11" spans="1:9" x14ac:dyDescent="0.25">
      <c r="A11">
        <v>3</v>
      </c>
      <c r="B11">
        <v>32</v>
      </c>
      <c r="C11">
        <v>4</v>
      </c>
      <c r="D11" t="s">
        <v>25</v>
      </c>
      <c r="E11" t="s">
        <v>28</v>
      </c>
      <c r="F11" t="s">
        <v>581</v>
      </c>
      <c r="G11" t="s">
        <v>582</v>
      </c>
      <c r="H11" t="s">
        <v>476</v>
      </c>
      <c r="I11" t="s">
        <v>583</v>
      </c>
    </row>
    <row r="12" spans="1:9" x14ac:dyDescent="0.25">
      <c r="A12">
        <v>3</v>
      </c>
      <c r="B12">
        <v>102</v>
      </c>
      <c r="C12">
        <v>5</v>
      </c>
      <c r="D12" t="s">
        <v>25</v>
      </c>
      <c r="E12" t="s">
        <v>40</v>
      </c>
      <c r="F12" t="s">
        <v>477</v>
      </c>
    </row>
    <row r="13" spans="1:9" x14ac:dyDescent="0.25">
      <c r="A13">
        <v>3</v>
      </c>
      <c r="B13">
        <v>43</v>
      </c>
      <c r="C13">
        <v>6</v>
      </c>
      <c r="D13" t="s">
        <v>25</v>
      </c>
      <c r="E13" t="s">
        <v>30</v>
      </c>
      <c r="F13" t="s">
        <v>478</v>
      </c>
    </row>
    <row r="14" spans="1:9" x14ac:dyDescent="0.25">
      <c r="A14">
        <v>5</v>
      </c>
      <c r="B14">
        <v>51</v>
      </c>
      <c r="C14">
        <v>1</v>
      </c>
      <c r="D14" t="s">
        <v>31</v>
      </c>
      <c r="E14" t="s">
        <v>32</v>
      </c>
      <c r="F14" t="s">
        <v>584</v>
      </c>
      <c r="G14" t="s">
        <v>585</v>
      </c>
      <c r="H14" t="s">
        <v>479</v>
      </c>
      <c r="I14" t="s">
        <v>586</v>
      </c>
    </row>
    <row r="15" spans="1:9" x14ac:dyDescent="0.25">
      <c r="A15">
        <v>5</v>
      </c>
      <c r="B15">
        <v>54</v>
      </c>
      <c r="C15">
        <v>2</v>
      </c>
      <c r="D15" t="s">
        <v>31</v>
      </c>
      <c r="E15" t="s">
        <v>34</v>
      </c>
      <c r="F15" t="s">
        <v>587</v>
      </c>
      <c r="G15" t="s">
        <v>588</v>
      </c>
      <c r="H15" t="s">
        <v>480</v>
      </c>
      <c r="I15" t="s">
        <v>589</v>
      </c>
    </row>
    <row r="16" spans="1:9" x14ac:dyDescent="0.25">
      <c r="A16">
        <v>5</v>
      </c>
      <c r="B16">
        <v>53</v>
      </c>
      <c r="C16">
        <v>3</v>
      </c>
      <c r="D16" t="s">
        <v>31</v>
      </c>
      <c r="E16" t="s">
        <v>33</v>
      </c>
      <c r="F16" t="s">
        <v>590</v>
      </c>
      <c r="G16" t="s">
        <v>591</v>
      </c>
      <c r="H16" t="s">
        <v>481</v>
      </c>
      <c r="I16" t="s">
        <v>592</v>
      </c>
    </row>
    <row r="17" spans="1:9" x14ac:dyDescent="0.25">
      <c r="A17">
        <v>5</v>
      </c>
      <c r="B17">
        <v>103</v>
      </c>
      <c r="C17">
        <v>4</v>
      </c>
      <c r="D17" t="s">
        <v>31</v>
      </c>
      <c r="E17" t="s">
        <v>41</v>
      </c>
      <c r="F17" t="s">
        <v>482</v>
      </c>
    </row>
    <row r="18" spans="1:9" x14ac:dyDescent="0.25">
      <c r="A18">
        <v>5</v>
      </c>
      <c r="B18">
        <v>62</v>
      </c>
      <c r="C18">
        <v>5</v>
      </c>
      <c r="D18" t="s">
        <v>31</v>
      </c>
      <c r="E18" t="s">
        <v>35</v>
      </c>
      <c r="F18" t="s">
        <v>483</v>
      </c>
    </row>
    <row r="19" spans="1:9" x14ac:dyDescent="0.25">
      <c r="A19">
        <v>7</v>
      </c>
      <c r="B19">
        <v>71</v>
      </c>
      <c r="C19">
        <v>1</v>
      </c>
      <c r="D19" t="s">
        <v>36</v>
      </c>
      <c r="E19" t="s">
        <v>37</v>
      </c>
      <c r="F19" t="s">
        <v>593</v>
      </c>
      <c r="G19" t="s">
        <v>594</v>
      </c>
      <c r="H19" t="s">
        <v>484</v>
      </c>
      <c r="I19" t="s">
        <v>595</v>
      </c>
    </row>
    <row r="20" spans="1:9" x14ac:dyDescent="0.25">
      <c r="A20">
        <v>7</v>
      </c>
      <c r="B20">
        <v>104</v>
      </c>
      <c r="C20">
        <v>2</v>
      </c>
      <c r="D20" t="s">
        <v>36</v>
      </c>
      <c r="E20" t="s">
        <v>42</v>
      </c>
      <c r="F20" t="s">
        <v>485</v>
      </c>
    </row>
    <row r="21" spans="1:9" x14ac:dyDescent="0.25">
      <c r="A21">
        <v>7</v>
      </c>
      <c r="B21">
        <v>82</v>
      </c>
      <c r="C21">
        <v>3</v>
      </c>
      <c r="D21" t="s">
        <v>36</v>
      </c>
      <c r="E21" t="s">
        <v>38</v>
      </c>
      <c r="F21" t="s">
        <v>486</v>
      </c>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f:fields xmlns:f="http://schemas.fabasoft.com/folio/2007/fields" catsources="">
  <f:record>
    <f:field ref="BDBCFG_15_1700_FieldBDBSignatures" text="Bearbeitet - Tschernitschek, Marc - Mitarbeiter*in 23 (FGr 23 - Presse und Öffentlichkeitsarbeit) -  - 25.08.2025&#10;Mitgezeichnet - Tenhagen, Bernd-Alois, PD Dr. - Leitung 43 (FGr. 43 - Epidemiologie, Zoonosen und Antibiotikaresistenz) - kleinere Korrekturen von Analysen zur Resistenz aufgrund erneuter Prüfung vorgenommen - 25.08.2025&#10;Bearbeitet - Tschernitschek, Marc - Mitarbeiter*in 23 (FGr 23 - Presse und Öffentlichkeitsarbeit) -  - 25.08.2025&#10;Mitgezeichnet - Noeckler, Karsten, Prof. Dr. - Leitung 4 (Abt. 4 - Biologische Sicherheit) -  - 25.08.2025&#10;Bearbeitet - Tschernitschek, Marc - Mitarbeiter*in 23 (FGr 23 - Presse und Öffentlichkeitsarbeit) -  - 26.08.2025&#10;Mitgezeichnet - Fiack, Suzan, Dr. - Leitung 2 (Abt. 2 - Risikokommunikation) -  - 26.08.2025&#10;Bearbeitet - Tschernitschek, Marc - Mitarbeiter*in 23 (FGr 23 - Presse und Öffentlichkeitsarbeit) -  - 26.08.2025&#10;Mitgezeichnet - Strecker, Heike - Mitarbeiter*in L (Leitungsbüro) - keine zu prüfenden Formalien - 26.08.2025&#10;Mitgezeichnet - Glomb, Katharina - Mitarbeiter*in L (Leitungsbüro) -  - 27.08.2025&#10;Bearbeitet - Tschernitschek, Marc - Mitarbeiter*in 23 (FGr 23 - Presse und Öffentlichkeitsarbeit) -  - 27.08.2025&#10;Schlussgezeichnet - Noeckler, Karsten, Prof. Dr. - Mitarbeiter*in Praes (Präsident) -  - 27.08.2025" multiline="true"/>
    <f:field ref="BDBCFG_15_1700_FieldBDBSignaturesContentObject" text="Bearbeitet - Tschernitschek, Marc - Mitarbeiter*in 23 (FGr 23 - Presse und Öffentlichkeitsarbeit) -  - 25.08.2025&#10;Mitgezeichnet - Tenhagen, Bernd-Alois, PD Dr. - Leitung 43 (FGr. 43 - Epidemiologie, Zoonosen und Antibiotikaresistenz) - kleinere Korrekturen von Analysen zur Resistenz aufgrund erneuter Prüfung vorgenommen - 25.08.2025&#10;Bearbeitet - Tschernitschek, Marc - Mitarbeiter*in 23 (FGr 23 - Presse und Öffentlichkeitsarbeit) -  - 25.08.2025&#10;Mitgezeichnet - Noeckler, Karsten, Prof. Dr. - Leitung 4 (Abt. 4 - Biologische Sicherheit) -  - 25.08.2025&#10;Bearbeitet - Tschernitschek, Marc - Mitarbeiter*in 23 (FGr 23 - Presse und Öffentlichkeitsarbeit) -  - 26.08.2025&#10;Mitgezeichnet - Fiack, Suzan, Dr. - Leitung 2 (Abt. 2 - Risikokommunikation) -  - 26.08.2025&#10;Bearbeitet - Tschernitschek, Marc - Mitarbeiter*in 23 (FGr 23 - Presse und Öffentlichkeitsarbeit) -  - 26.08.2025&#10;Mitgezeichnet - Strecker, Heike - Mitarbeiter*in L (Leitungsbüro) - keine zu prüfenden Formalien - 26.08.2025&#10;Mitgezeichnet - Glomb, Katharina - Mitarbeiter*in L (Leitungsbüro) -  - 27.08.2025&#10;Bearbeitet - Tschernitschek, Marc - Mitarbeiter*in 23 (FGr 23 - Presse und Öffentlichkeitsarbeit) -  - 27.08.2025&#10;Schlussgezeichnet - Noeckler, Karsten, Prof. Dr. - Mitarbeiter*in Praes (Präsident) -  - 27.08.2025" multiline="true"/>
    <f:field ref="objname" text="Antibiotika-Verbrauchsmengen_und_Therapiehäufigkeit_2024_Tabellen_zum_Bericht" edit="true"/>
  </f:record>
  <f:display text="Allgemein">
    <f:field ref="BDBCFG_15_1700_FieldBDBSignatures" text="Zeichnungsleiste chronologisch Zeichnungen auf dem Dokument"/>
    <f:field ref="BDBCFG_15_1700_FieldBDBSignaturesContentObject" text="Zeichnungsleiste chronologisch Zeichnungen auf dem Schriftstück"/>
    <f:field ref="objname" text="Name"/>
  </f:display>
</f:fields>
</file>

<file path=customXml/itemProps1.xml><?xml version="1.0" encoding="utf-8"?>
<ds:datastoreItem xmlns:ds="http://schemas.openxmlformats.org/officeDocument/2006/customXml" ds:itemID="{DE264216-95AC-4EC1-B5FA-1F3A496D20A7}">
  <ds:schemaRefs>
    <ds:schemaRef ds:uri="http://schemas.microsoft.com/DataMashup"/>
  </ds:schemaRefs>
</ds:datastoreItem>
</file>

<file path=customXml/itemProps2.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48</vt:i4>
      </vt:variant>
      <vt:variant>
        <vt:lpstr>Benannte Bereiche</vt:lpstr>
      </vt:variant>
      <vt:variant>
        <vt:i4>4</vt:i4>
      </vt:variant>
    </vt:vector>
  </HeadingPairs>
  <TitlesOfParts>
    <vt:vector size="52" baseType="lpstr">
      <vt:lpstr>Hintergrund</vt:lpstr>
      <vt:lpstr>Inhaltsübersicht</vt:lpstr>
      <vt:lpstr>Dashboard VM</vt:lpstr>
      <vt:lpstr>Tabelle VM</vt:lpstr>
      <vt:lpstr>Sheet1</vt:lpstr>
      <vt:lpstr>Sheet3</vt:lpstr>
      <vt:lpstr>_VM</vt:lpstr>
      <vt:lpstr>Dashboard bTH</vt:lpstr>
      <vt:lpstr>pivot Db bTH</vt:lpstr>
      <vt:lpstr>Tabelle bTH</vt:lpstr>
      <vt:lpstr>_bTH</vt:lpstr>
      <vt:lpstr>Dashboard Entwicklung bTH</vt:lpstr>
      <vt:lpstr>pivot Db E bTH</vt:lpstr>
      <vt:lpstr>_bTH_QUANT_since142</vt:lpstr>
      <vt:lpstr>Dashboard pTH</vt:lpstr>
      <vt:lpstr>pivot Db pTH</vt:lpstr>
      <vt:lpstr>Tabelle pTH</vt:lpstr>
      <vt:lpstr>_pTH</vt:lpstr>
      <vt:lpstr>Dashboard Anteile VM pTH</vt:lpstr>
      <vt:lpstr>pivot Db A VM pTH</vt:lpstr>
      <vt:lpstr>Tabelle Betriebszahlen VM TH</vt:lpstr>
      <vt:lpstr>_NBNR</vt:lpstr>
      <vt:lpstr>Tabelle Anwendungszahlen VM TH</vt:lpstr>
      <vt:lpstr>_NABAW</vt:lpstr>
      <vt:lpstr>Tabelle Plausibilisierung VM</vt:lpstr>
      <vt:lpstr>_VMV</vt:lpstr>
      <vt:lpstr>Tabelle Kennzahlen bTH</vt:lpstr>
      <vt:lpstr>_bTH_KENN</vt:lpstr>
      <vt:lpstr>Slicer</vt:lpstr>
      <vt:lpstr>Berichtsjahr</vt:lpstr>
      <vt:lpstr>_14</vt:lpstr>
      <vt:lpstr>_15</vt:lpstr>
      <vt:lpstr>_30</vt:lpstr>
      <vt:lpstr>_31</vt:lpstr>
      <vt:lpstr>_32</vt:lpstr>
      <vt:lpstr>_34</vt:lpstr>
      <vt:lpstr>_51</vt:lpstr>
      <vt:lpstr>_53</vt:lpstr>
      <vt:lpstr>_54</vt:lpstr>
      <vt:lpstr>_71</vt:lpstr>
      <vt:lpstr>_Huhn</vt:lpstr>
      <vt:lpstr>_Pute</vt:lpstr>
      <vt:lpstr>_Rind</vt:lpstr>
      <vt:lpstr>_Schwein</vt:lpstr>
      <vt:lpstr>_VM_KATABE</vt:lpstr>
      <vt:lpstr>Sheet2</vt:lpstr>
      <vt:lpstr>_NBNR_PERIOD</vt:lpstr>
      <vt:lpstr>_NBNR_JV</vt:lpstr>
      <vt:lpstr>AMEG_Kategorien</vt:lpstr>
      <vt:lpstr>Berechnungsmodus_der_Therapiehäufigkeit</vt:lpstr>
      <vt:lpstr>Berichtsjahr</vt:lpstr>
      <vt:lpstr>Überblick_über_die_enthaltenen_Tabellenblätter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2024-09-05T10:56:12Z</dcterms:created>
  <dcterms:modified xsi:type="dcterms:W3CDTF">2025-08-27T09:38:05Z</dcterms:modified>
</cp:coreProperties>
</file>